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windowWidth="22188" windowHeight="10295" tabRatio="600" firstSheet="0" activeTab="0" autoFilterDateGrouping="1"/>
  </bookViews>
  <sheets>
    <sheet xmlns:r="http://schemas.openxmlformats.org/officeDocument/2006/relationships" name="华峰-发货" sheetId="1" state="visible" r:id="rId1"/>
  </sheets>
  <definedNames>
    <definedName name="CName_00001">#REF!</definedName>
    <definedName name="CName_00023">#REF!</definedName>
    <definedName name="CName_00024">#REF!</definedName>
    <definedName name="CName_00081">#REF!</definedName>
    <definedName name="_DENS_IN">#REF!</definedName>
    <definedName name="_DT54">#REF!</definedName>
    <definedName name="_TEMP_IN">#REF!</definedName>
    <definedName name="_Fill" localSheetId="0" hidden="1">#REF!</definedName>
    <definedName name="aa" localSheetId="0">#REF!</definedName>
    <definedName name="bb" localSheetId="0">#REF!</definedName>
    <definedName name="cc" localSheetId="0">#REF!</definedName>
    <definedName name="density" localSheetId="0">#REF!</definedName>
    <definedName name="MT" localSheetId="0">#REF!</definedName>
    <definedName name="NO" localSheetId="0">#REF!</definedName>
    <definedName name="PORT" localSheetId="0">#REF!</definedName>
    <definedName name="PORT1" localSheetId="0">#REF!</definedName>
    <definedName name="PORT2" localSheetId="0">#REF!</definedName>
    <definedName name="SQR" localSheetId="0">#REF!</definedName>
    <definedName name="STARBOARD" localSheetId="0">#REF!</definedName>
    <definedName name="STARBOARD2" localSheetId="0">#REF!</definedName>
    <definedName name="TOTAL1" localSheetId="0">#REF!</definedName>
    <definedName name="TOTAL2" localSheetId="0">#REF!</definedName>
    <definedName name="TOTAL3" localSheetId="0">#REF!</definedName>
    <definedName name="WW" localSheetId="0">#REF!</definedName>
    <definedName name="WWW" localSheetId="0">#REF!</definedName>
    <definedName name="_xlnm.Print_Area" localSheetId="0">'华峰-发货'!$A$1:$AP$45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_ * #,##0.00_ ;_ * \-#,##0.00_ ;_ * &quot;-&quot;??_ ;_ @_ "/>
    <numFmt numFmtId="165" formatCode="0.000"/>
    <numFmt numFmtId="166" formatCode="0.000_ "/>
    <numFmt numFmtId="167" formatCode="0.0_ "/>
    <numFmt numFmtId="168" formatCode="0.0"/>
    <numFmt numFmtId="169" formatCode="0.00000_ "/>
    <numFmt numFmtId="170" formatCode="0.0000"/>
    <numFmt numFmtId="171" formatCode="0.0000_ "/>
    <numFmt numFmtId="172" formatCode="0.0000_);[Red]\(0.0000\)"/>
    <numFmt numFmtId="173" formatCode="0.000;0.000;;"/>
  </numFmts>
  <fonts count="47">
    <font>
      <name val="宋体"/>
      <charset val="134"/>
      <color theme="1"/>
      <sz val="11"/>
      <scheme val="minor"/>
    </font>
    <font>
      <name val="Arial"/>
      <charset val="0"/>
      <sz val="24"/>
    </font>
    <font>
      <name val="Arial"/>
      <charset val="0"/>
      <sz val="10"/>
    </font>
    <font>
      <name val="宋体"/>
      <charset val="134"/>
      <sz val="10"/>
      <scheme val="major"/>
    </font>
    <font>
      <name val="宋体"/>
      <charset val="134"/>
      <b val="1"/>
      <sz val="24"/>
    </font>
    <font>
      <name val="宋体"/>
      <charset val="134"/>
      <b val="1"/>
      <sz val="14"/>
    </font>
    <font>
      <name val="新宋体"/>
      <charset val="134"/>
      <sz val="24"/>
    </font>
    <font>
      <name val="宋体"/>
      <charset val="134"/>
      <sz val="9"/>
    </font>
    <font>
      <name val="Arial"/>
      <charset val="0"/>
      <color rgb="FF0070C0"/>
      <sz val="10"/>
    </font>
    <font>
      <name val="宋体"/>
      <charset val="134"/>
      <b val="1"/>
      <sz val="16"/>
    </font>
    <font>
      <name val="宋体"/>
      <charset val="134"/>
      <sz val="12"/>
    </font>
    <font>
      <name val="Arial"/>
      <charset val="0"/>
      <b val="1"/>
      <sz val="11"/>
    </font>
    <font>
      <name val="宋体"/>
      <charset val="134"/>
      <sz val="10"/>
    </font>
    <font>
      <name val="微软雅黑"/>
      <charset val="134"/>
      <color rgb="FF0070C0"/>
      <sz val="10"/>
    </font>
    <font>
      <name val="Arial"/>
      <charset val="0"/>
      <b val="1"/>
      <sz val="10"/>
    </font>
    <font>
      <name val="Arial"/>
      <charset val="0"/>
      <sz val="12"/>
    </font>
    <font>
      <name val="Arial"/>
      <charset val="0"/>
      <sz val="9"/>
    </font>
    <font>
      <name val="宋体"/>
      <charset val="134"/>
      <sz val="9"/>
      <scheme val="major"/>
    </font>
    <font>
      <name val="Segoe UI Symbol"/>
      <charset val="0"/>
      <sz val="10"/>
    </font>
    <font>
      <name val="宋体"/>
      <charset val="134"/>
      <color rgb="FF0070C0"/>
      <sz val="10"/>
      <scheme val="major"/>
    </font>
    <font>
      <name val="宋体"/>
      <charset val="134"/>
      <color indexed="10"/>
      <sz val="10"/>
      <scheme val="major"/>
    </font>
    <font>
      <name val="宋体-PUA"/>
      <charset val="134"/>
      <sz val="10"/>
    </font>
    <font>
      <name val="Arial"/>
      <charset val="0"/>
      <sz val="10"/>
      <u val="single"/>
    </font>
    <font>
      <name val="宋体-PUA"/>
      <charset val="134"/>
      <b val="1"/>
      <sz val="10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sz val="6"/>
    </font>
    <font>
      <name val="宋体"/>
      <charset val="134"/>
      <sz val="8"/>
    </font>
    <font>
      <name val="宋体"/>
      <charset val="134"/>
      <b val="1"/>
      <sz val="9"/>
    </font>
    <font>
      <name val="宋体"/>
      <charset val="134"/>
      <sz val="9"/>
    </font>
  </fonts>
  <fills count="3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4" fillId="0" borderId="0" applyAlignment="1">
      <alignment vertical="center"/>
    </xf>
    <xf numFmtId="0" fontId="25" fillId="0" borderId="0" applyAlignment="1">
      <alignment vertical="center"/>
    </xf>
    <xf numFmtId="0" fontId="0" fillId="4" borderId="12" applyAlignment="1">
      <alignment vertical="center"/>
    </xf>
    <xf numFmtId="0" fontId="26" fillId="0" borderId="0" applyAlignment="1">
      <alignment vertical="center"/>
    </xf>
    <xf numFmtId="0" fontId="27" fillId="0" borderId="0" applyAlignment="1">
      <alignment vertical="center"/>
    </xf>
    <xf numFmtId="0" fontId="28" fillId="0" borderId="0" applyAlignment="1">
      <alignment vertical="center"/>
    </xf>
    <xf numFmtId="0" fontId="29" fillId="0" borderId="13" applyAlignment="1">
      <alignment vertical="center"/>
    </xf>
    <xf numFmtId="0" fontId="30" fillId="0" borderId="13" applyAlignment="1">
      <alignment vertical="center"/>
    </xf>
    <xf numFmtId="0" fontId="31" fillId="0" borderId="14" applyAlignment="1">
      <alignment vertical="center"/>
    </xf>
    <xf numFmtId="0" fontId="31" fillId="0" borderId="0" applyAlignment="1">
      <alignment vertical="center"/>
    </xf>
    <xf numFmtId="0" fontId="32" fillId="5" borderId="15" applyAlignment="1">
      <alignment vertical="center"/>
    </xf>
    <xf numFmtId="0" fontId="33" fillId="6" borderId="16" applyAlignment="1">
      <alignment vertical="center"/>
    </xf>
    <xf numFmtId="0" fontId="34" fillId="6" borderId="15" applyAlignment="1">
      <alignment vertical="center"/>
    </xf>
    <xf numFmtId="0" fontId="35" fillId="7" borderId="17" applyAlignment="1">
      <alignment vertical="center"/>
    </xf>
    <xf numFmtId="0" fontId="36" fillId="0" borderId="18" applyAlignment="1">
      <alignment vertical="center"/>
    </xf>
    <xf numFmtId="0" fontId="37" fillId="0" borderId="19" applyAlignment="1">
      <alignment vertical="center"/>
    </xf>
    <xf numFmtId="0" fontId="38" fillId="8" borderId="0" applyAlignment="1">
      <alignment vertical="center"/>
    </xf>
    <xf numFmtId="0" fontId="39" fillId="9" borderId="0" applyAlignment="1">
      <alignment vertical="center"/>
    </xf>
    <xf numFmtId="0" fontId="40" fillId="10" borderId="0" applyAlignment="1">
      <alignment vertical="center"/>
    </xf>
    <xf numFmtId="0" fontId="41" fillId="11" borderId="0" applyAlignment="1">
      <alignment vertical="center"/>
    </xf>
    <xf numFmtId="0" fontId="42" fillId="12" borderId="0" applyAlignment="1">
      <alignment vertical="center"/>
    </xf>
    <xf numFmtId="0" fontId="42" fillId="13" borderId="0" applyAlignment="1">
      <alignment vertical="center"/>
    </xf>
    <xf numFmtId="0" fontId="41" fillId="14" borderId="0" applyAlignment="1">
      <alignment vertical="center"/>
    </xf>
    <xf numFmtId="0" fontId="41" fillId="15" borderId="0" applyAlignment="1">
      <alignment vertical="center"/>
    </xf>
    <xf numFmtId="0" fontId="42" fillId="16" borderId="0" applyAlignment="1">
      <alignment vertical="center"/>
    </xf>
    <xf numFmtId="0" fontId="42" fillId="17" borderId="0" applyAlignment="1">
      <alignment vertical="center"/>
    </xf>
    <xf numFmtId="0" fontId="41" fillId="18" borderId="0" applyAlignment="1">
      <alignment vertical="center"/>
    </xf>
    <xf numFmtId="0" fontId="41" fillId="19" borderId="0" applyAlignment="1">
      <alignment vertical="center"/>
    </xf>
    <xf numFmtId="0" fontId="42" fillId="20" borderId="0" applyAlignment="1">
      <alignment vertical="center"/>
    </xf>
    <xf numFmtId="0" fontId="42" fillId="21" borderId="0" applyAlignment="1">
      <alignment vertical="center"/>
    </xf>
    <xf numFmtId="0" fontId="41" fillId="22" borderId="0" applyAlignment="1">
      <alignment vertical="center"/>
    </xf>
    <xf numFmtId="0" fontId="41" fillId="23" borderId="0" applyAlignment="1">
      <alignment vertical="center"/>
    </xf>
    <xf numFmtId="0" fontId="42" fillId="24" borderId="0" applyAlignment="1">
      <alignment vertical="center"/>
    </xf>
    <xf numFmtId="0" fontId="42" fillId="25" borderId="0" applyAlignment="1">
      <alignment vertical="center"/>
    </xf>
    <xf numFmtId="0" fontId="41" fillId="26" borderId="0" applyAlignment="1">
      <alignment vertical="center"/>
    </xf>
    <xf numFmtId="0" fontId="41" fillId="27" borderId="0" applyAlignment="1">
      <alignment vertical="center"/>
    </xf>
    <xf numFmtId="0" fontId="42" fillId="28" borderId="0" applyAlignment="1">
      <alignment vertical="center"/>
    </xf>
    <xf numFmtId="0" fontId="42" fillId="29" borderId="0" applyAlignment="1">
      <alignment vertical="center"/>
    </xf>
    <xf numFmtId="0" fontId="41" fillId="30" borderId="0" applyAlignment="1">
      <alignment vertical="center"/>
    </xf>
    <xf numFmtId="0" fontId="41" fillId="31" borderId="0" applyAlignment="1">
      <alignment vertical="center"/>
    </xf>
    <xf numFmtId="0" fontId="42" fillId="32" borderId="0" applyAlignment="1">
      <alignment vertical="center"/>
    </xf>
    <xf numFmtId="0" fontId="42" fillId="33" borderId="0" applyAlignment="1">
      <alignment vertical="center"/>
    </xf>
    <xf numFmtId="0" fontId="41" fillId="34" borderId="0" applyAlignment="1">
      <alignment vertical="center"/>
    </xf>
    <xf numFmtId="0" fontId="2" fillId="0" borderId="0"/>
    <xf numFmtId="43" fontId="10" fillId="0" borderId="0" applyAlignment="1">
      <alignment vertical="center"/>
    </xf>
  </cellStyleXfs>
  <cellXfs count="168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49">
      <alignment vertical="center"/>
    </xf>
    <xf numFmtId="0" fontId="2" fillId="0" borderId="0" applyAlignment="1" pivotButton="0" quotePrefix="0" xfId="49">
      <alignment vertical="center"/>
    </xf>
    <xf numFmtId="0" fontId="3" fillId="0" borderId="0" applyAlignment="1" pivotButton="0" quotePrefix="0" xfId="49">
      <alignment vertical="center"/>
    </xf>
    <xf numFmtId="0" fontId="4" fillId="0" borderId="0" applyAlignment="1" pivotButton="0" quotePrefix="0" xfId="49">
      <alignment horizontal="center"/>
    </xf>
    <xf numFmtId="0" fontId="2" fillId="0" borderId="0" applyAlignment="1" pivotButton="0" quotePrefix="0" xfId="49">
      <alignment vertical="center"/>
    </xf>
    <xf numFmtId="0" fontId="2" fillId="0" borderId="0" applyAlignment="1" pivotButton="0" quotePrefix="0" xfId="49">
      <alignment vertical="center"/>
    </xf>
    <xf numFmtId="0" fontId="2" fillId="0" borderId="0" pivotButton="0" quotePrefix="0" xfId="49"/>
    <xf numFmtId="164" fontId="5" fillId="0" borderId="0" applyAlignment="1" pivotButton="0" quotePrefix="0" xfId="50">
      <alignment horizontal="center"/>
    </xf>
    <xf numFmtId="164" fontId="5" fillId="0" borderId="0" applyAlignment="1" pivotButton="0" quotePrefix="0" xfId="50">
      <alignment horizontal="center"/>
    </xf>
    <xf numFmtId="0" fontId="4" fillId="0" borderId="0" applyAlignment="1" pivotButton="0" quotePrefix="0" xfId="0">
      <alignment horizontal="center"/>
    </xf>
    <xf numFmtId="0" fontId="1" fillId="0" borderId="0" applyAlignment="1" pivotButton="0" quotePrefix="0" xfId="49">
      <alignment vertical="center"/>
    </xf>
    <xf numFmtId="0" fontId="6" fillId="0" borderId="0" applyAlignment="1" pivotButton="0" quotePrefix="0" xfId="49">
      <alignment vertical="center"/>
    </xf>
    <xf numFmtId="0" fontId="7" fillId="0" borderId="1" applyAlignment="1" pivotButton="0" quotePrefix="0" xfId="49">
      <alignment horizontal="center" vertical="center"/>
    </xf>
    <xf numFmtId="165" fontId="8" fillId="2" borderId="1" applyAlignment="1" pivotButton="0" quotePrefix="0" xfId="49">
      <alignment horizontal="center" vertical="center"/>
    </xf>
    <xf numFmtId="0" fontId="1" fillId="0" borderId="0" applyAlignment="1" pivotButton="0" quotePrefix="0" xfId="49">
      <alignment vertical="center"/>
    </xf>
    <xf numFmtId="0" fontId="9" fillId="0" borderId="0" applyAlignment="1" pivotButton="0" quotePrefix="0" xfId="0">
      <alignment horizontal="center"/>
    </xf>
    <xf numFmtId="0" fontId="5" fillId="0" borderId="0" pivotButton="0" quotePrefix="0" xfId="0"/>
    <xf numFmtId="0" fontId="10" fillId="0" borderId="0" pivotButton="0" quotePrefix="0" xfId="0"/>
    <xf numFmtId="0" fontId="11" fillId="0" borderId="0" applyAlignment="1" pivotButton="0" quotePrefix="0" xfId="49">
      <alignment vertical="center"/>
    </xf>
    <xf numFmtId="0" fontId="12" fillId="0" borderId="2" applyAlignment="1" pivotButton="0" quotePrefix="0" xfId="49">
      <alignment horizontal="center" vertical="center"/>
    </xf>
    <xf numFmtId="0" fontId="2" fillId="0" borderId="2" applyAlignment="1" pivotButton="0" quotePrefix="0" xfId="49">
      <alignment horizontal="center" vertical="center"/>
    </xf>
    <xf numFmtId="0" fontId="12" fillId="0" borderId="2" applyAlignment="1" pivotButton="0" quotePrefix="0" xfId="49">
      <alignment horizontal="center" vertical="center" shrinkToFit="1"/>
    </xf>
    <xf numFmtId="0" fontId="2" fillId="0" borderId="2" applyAlignment="1" pivotButton="0" quotePrefix="0" xfId="49">
      <alignment horizontal="center" vertical="center" shrinkToFit="1"/>
    </xf>
    <xf numFmtId="0" fontId="12" fillId="0" borderId="1" applyAlignment="1" pivotButton="0" quotePrefix="0" xfId="49">
      <alignment horizontal="center" vertical="center"/>
    </xf>
    <xf numFmtId="0" fontId="13" fillId="2" borderId="1" applyAlignment="1" pivotButton="0" quotePrefix="0" xfId="49">
      <alignment horizontal="center" vertical="center"/>
    </xf>
    <xf numFmtId="31" fontId="2" fillId="0" borderId="2" applyAlignment="1" pivotButton="0" quotePrefix="0" xfId="49">
      <alignment horizontal="center" vertical="center"/>
    </xf>
    <xf numFmtId="0" fontId="12" fillId="0" borderId="0" applyAlignment="1" pivotButton="0" quotePrefix="0" xfId="49">
      <alignment horizontal="center" vertical="center"/>
    </xf>
    <xf numFmtId="0" fontId="14" fillId="0" borderId="3" applyAlignment="1" pivotButton="0" quotePrefix="0" xfId="49">
      <alignment horizontal="center" vertical="center"/>
    </xf>
    <xf numFmtId="0" fontId="14" fillId="0" borderId="4" applyAlignment="1" pivotButton="0" quotePrefix="0" xfId="49">
      <alignment horizontal="center" vertical="center"/>
    </xf>
    <xf numFmtId="0" fontId="14" fillId="0" borderId="5" applyAlignment="1" pivotButton="0" quotePrefix="0" xfId="49">
      <alignment horizontal="center" vertical="center"/>
    </xf>
    <xf numFmtId="0" fontId="14" fillId="0" borderId="1" applyAlignment="1" pivotButton="0" quotePrefix="0" xfId="49">
      <alignment horizontal="center" vertical="center"/>
    </xf>
    <xf numFmtId="0" fontId="2" fillId="0" borderId="0" applyAlignment="1" pivotButton="0" quotePrefix="0" xfId="49">
      <alignment horizontal="center" vertical="center"/>
    </xf>
    <xf numFmtId="0" fontId="14" fillId="0" borderId="6" applyAlignment="1" pivotButton="0" quotePrefix="0" xfId="49">
      <alignment horizontal="center" vertical="center"/>
    </xf>
    <xf numFmtId="0" fontId="14" fillId="0" borderId="2" applyAlignment="1" pivotButton="0" quotePrefix="0" xfId="49">
      <alignment horizontal="center" vertical="center"/>
    </xf>
    <xf numFmtId="0" fontId="14" fillId="0" borderId="7" applyAlignment="1" pivotButton="0" quotePrefix="0" xfId="49">
      <alignment horizontal="center" vertical="center"/>
    </xf>
    <xf numFmtId="0" fontId="14" fillId="0" borderId="8" applyAlignment="1" pivotButton="0" quotePrefix="0" xfId="49">
      <alignment horizontal="center" vertical="center"/>
    </xf>
    <xf numFmtId="0" fontId="12" fillId="0" borderId="1" applyAlignment="1" pivotButton="0" quotePrefix="0" xfId="49">
      <alignment vertical="center"/>
    </xf>
    <xf numFmtId="0" fontId="8" fillId="2" borderId="1" applyAlignment="1" pivotButton="0" quotePrefix="0" xfId="49">
      <alignment vertical="center"/>
    </xf>
    <xf numFmtId="0" fontId="12" fillId="0" borderId="0" applyAlignment="1" pivotButton="0" quotePrefix="0" xfId="49">
      <alignment vertical="center"/>
    </xf>
    <xf numFmtId="0" fontId="12" fillId="0" borderId="9" applyAlignment="1" pivotButton="0" quotePrefix="0" xfId="49">
      <alignment vertical="center"/>
    </xf>
    <xf numFmtId="0" fontId="2" fillId="0" borderId="10" applyAlignment="1" pivotButton="0" quotePrefix="0" xfId="49">
      <alignment vertical="center"/>
    </xf>
    <xf numFmtId="0" fontId="2" fillId="0" borderId="11" applyAlignment="1" pivotButton="0" quotePrefix="0" xfId="49">
      <alignment vertical="center"/>
    </xf>
    <xf numFmtId="0" fontId="2" fillId="0" borderId="9" applyAlignment="1" pivotButton="0" quotePrefix="0" xfId="49">
      <alignment horizontal="center" vertical="center"/>
    </xf>
    <xf numFmtId="0" fontId="2" fillId="0" borderId="10" applyAlignment="1" pivotButton="0" quotePrefix="0" xfId="49">
      <alignment horizontal="center" vertical="center"/>
    </xf>
    <xf numFmtId="0" fontId="2" fillId="0" borderId="11" applyAlignment="1" pivotButton="0" quotePrefix="0" xfId="49">
      <alignment horizontal="center" vertical="center"/>
    </xf>
    <xf numFmtId="14" fontId="8" fillId="2" borderId="1" applyAlignment="1" pivotButton="0" quotePrefix="0" xfId="49">
      <alignment horizontal="center" vertical="center"/>
    </xf>
    <xf numFmtId="0" fontId="8" fillId="2" borderId="1" applyAlignment="1" pivotButton="0" quotePrefix="0" xfId="49">
      <alignment horizontal="center" vertical="center"/>
    </xf>
    <xf numFmtId="14" fontId="2" fillId="0" borderId="1" applyAlignment="1" pivotButton="0" quotePrefix="0" xfId="49">
      <alignment horizontal="center" vertical="center"/>
    </xf>
    <xf numFmtId="0" fontId="2" fillId="0" borderId="1" applyAlignment="1" pivotButton="0" quotePrefix="0" xfId="49">
      <alignment horizontal="center" vertical="center"/>
    </xf>
    <xf numFmtId="0" fontId="15" fillId="0" borderId="0" applyAlignment="1" pivotButton="0" quotePrefix="0" xfId="49">
      <alignment vertical="center"/>
    </xf>
    <xf numFmtId="20" fontId="8" fillId="2" borderId="1" applyAlignment="1" pivotButton="0" quotePrefix="0" xfId="49">
      <alignment horizontal="center" vertical="center"/>
    </xf>
    <xf numFmtId="20" fontId="2" fillId="0" borderId="9" applyAlignment="1" pivotButton="0" quotePrefix="0" xfId="49">
      <alignment horizontal="center" vertical="center"/>
    </xf>
    <xf numFmtId="20" fontId="2" fillId="0" borderId="1" applyAlignment="1" pivotButton="0" quotePrefix="0" xfId="49">
      <alignment horizontal="center" vertical="center"/>
    </xf>
    <xf numFmtId="166" fontId="8" fillId="2" borderId="1" applyAlignment="1" pivotButton="0" quotePrefix="0" xfId="49">
      <alignment horizontal="center" vertical="center"/>
    </xf>
    <xf numFmtId="166" fontId="2" fillId="0" borderId="1" applyAlignment="1" pivotButton="0" quotePrefix="0" xfId="49">
      <alignment horizontal="center" vertical="center"/>
    </xf>
    <xf numFmtId="165" fontId="2" fillId="0" borderId="1" applyAlignment="1" pivotButton="0" quotePrefix="0" xfId="49">
      <alignment vertical="center"/>
    </xf>
    <xf numFmtId="167" fontId="8" fillId="2" borderId="1" applyAlignment="1" pivotButton="0" quotePrefix="0" xfId="49">
      <alignment horizontal="center" vertical="center"/>
    </xf>
    <xf numFmtId="167" fontId="2" fillId="0" borderId="1" applyAlignment="1" pivotButton="0" quotePrefix="0" xfId="49">
      <alignment horizontal="center" vertical="center"/>
    </xf>
    <xf numFmtId="0" fontId="2" fillId="0" borderId="1" applyAlignment="1" pivotButton="0" quotePrefix="0" xfId="49">
      <alignment vertical="center"/>
    </xf>
    <xf numFmtId="0" fontId="12" fillId="0" borderId="10" applyAlignment="1" pivotButton="0" quotePrefix="0" xfId="49">
      <alignment vertical="center"/>
    </xf>
    <xf numFmtId="0" fontId="12" fillId="0" borderId="11" applyAlignment="1" pivotButton="0" quotePrefix="0" xfId="49">
      <alignment vertical="center"/>
    </xf>
    <xf numFmtId="168" fontId="8" fillId="2" borderId="1" applyAlignment="1" pivotButton="0" quotePrefix="0" xfId="49">
      <alignment horizontal="center" vertical="center"/>
    </xf>
    <xf numFmtId="165" fontId="8" fillId="2" borderId="9" applyAlignment="1" pivotButton="0" quotePrefix="0" xfId="49">
      <alignment horizontal="center" vertical="center"/>
    </xf>
    <xf numFmtId="166" fontId="8" fillId="2" borderId="10" applyAlignment="1" pivotButton="0" quotePrefix="0" xfId="49">
      <alignment horizontal="center" vertical="center"/>
    </xf>
    <xf numFmtId="165" fontId="8" fillId="2" borderId="10" applyAlignment="1" pivotButton="0" quotePrefix="0" xfId="49">
      <alignment horizontal="center" vertical="center"/>
    </xf>
    <xf numFmtId="166" fontId="8" fillId="2" borderId="11" applyAlignment="1" pivotButton="0" quotePrefix="0" xfId="49">
      <alignment horizontal="center" vertical="center"/>
    </xf>
    <xf numFmtId="165" fontId="2" fillId="0" borderId="9" applyAlignment="1" pivotButton="0" quotePrefix="0" xfId="49">
      <alignment horizontal="center" vertical="center"/>
    </xf>
    <xf numFmtId="165" fontId="2" fillId="0" borderId="10" applyAlignment="1" pivotButton="0" quotePrefix="0" xfId="49">
      <alignment horizontal="center" vertical="center"/>
    </xf>
    <xf numFmtId="165" fontId="2" fillId="0" borderId="11" applyAlignment="1" pivotButton="0" quotePrefix="0" xfId="49">
      <alignment horizontal="center" vertical="center"/>
    </xf>
    <xf numFmtId="165" fontId="2" fillId="0" borderId="1" applyAlignment="1" pivotButton="0" quotePrefix="0" xfId="49">
      <alignment horizontal="center" vertical="center"/>
    </xf>
    <xf numFmtId="0" fontId="2" fillId="0" borderId="1" applyAlignment="1" pivotButton="0" quotePrefix="0" xfId="49">
      <alignment horizontal="center" vertical="center"/>
    </xf>
    <xf numFmtId="169" fontId="2" fillId="0" borderId="1" applyAlignment="1" pivotButton="0" quotePrefix="0" xfId="49">
      <alignment horizontal="center" vertical="center"/>
    </xf>
    <xf numFmtId="0" fontId="7" fillId="0" borderId="9" applyAlignment="1" pivotButton="0" quotePrefix="0" xfId="49">
      <alignment vertical="center"/>
    </xf>
    <xf numFmtId="0" fontId="16" fillId="0" borderId="10" applyAlignment="1" pivotButton="0" quotePrefix="0" xfId="49">
      <alignment vertical="center"/>
    </xf>
    <xf numFmtId="0" fontId="16" fillId="0" borderId="11" applyAlignment="1" pivotButton="0" quotePrefix="0" xfId="49">
      <alignment vertical="center"/>
    </xf>
    <xf numFmtId="0" fontId="12" fillId="0" borderId="9" applyAlignment="1" pivotButton="0" quotePrefix="0" xfId="49">
      <alignment horizontal="center" vertical="center"/>
    </xf>
    <xf numFmtId="0" fontId="12" fillId="0" borderId="11" applyAlignment="1" pivotButton="0" quotePrefix="0" xfId="49">
      <alignment horizontal="center" vertical="center"/>
    </xf>
    <xf numFmtId="165" fontId="2" fillId="0" borderId="9" applyAlignment="1" pivotButton="0" quotePrefix="0" xfId="49">
      <alignment horizontal="center" vertical="center"/>
    </xf>
    <xf numFmtId="0" fontId="2" fillId="2" borderId="1" applyAlignment="1" pivotButton="0" quotePrefix="0" xfId="49">
      <alignment vertical="center"/>
    </xf>
    <xf numFmtId="0" fontId="2" fillId="0" borderId="9" applyAlignment="1" pivotButton="0" quotePrefix="0" xfId="49">
      <alignment horizontal="left" vertical="center"/>
    </xf>
    <xf numFmtId="0" fontId="2" fillId="0" borderId="10" applyAlignment="1" pivotButton="0" quotePrefix="0" xfId="49">
      <alignment horizontal="left" vertical="center"/>
    </xf>
    <xf numFmtId="0" fontId="8" fillId="2" borderId="10" applyAlignment="1" pivotButton="0" quotePrefix="0" xfId="49">
      <alignment horizontal="center" vertical="center"/>
    </xf>
    <xf numFmtId="170" fontId="2" fillId="0" borderId="1" applyAlignment="1" pivotButton="0" quotePrefix="0" xfId="49">
      <alignment horizontal="center" vertical="center"/>
    </xf>
    <xf numFmtId="171" fontId="2" fillId="0" borderId="1" applyAlignment="1" pivotButton="0" quotePrefix="0" xfId="49">
      <alignment horizontal="center" vertical="center"/>
    </xf>
    <xf numFmtId="170" fontId="2" fillId="0" borderId="9" applyAlignment="1" pivotButton="0" quotePrefix="0" xfId="49">
      <alignment horizontal="center" vertical="center"/>
    </xf>
    <xf numFmtId="171" fontId="2" fillId="0" borderId="10" applyAlignment="1" pivotButton="0" quotePrefix="0" xfId="49">
      <alignment horizontal="center" vertical="center"/>
    </xf>
    <xf numFmtId="171" fontId="2" fillId="0" borderId="11" applyAlignment="1" pivotButton="0" quotePrefix="0" xfId="49">
      <alignment horizontal="center" vertical="center"/>
    </xf>
    <xf numFmtId="0" fontId="17" fillId="0" borderId="9" applyAlignment="1" pivotButton="0" quotePrefix="0" xfId="49">
      <alignment vertical="center"/>
    </xf>
    <xf numFmtId="0" fontId="17" fillId="0" borderId="10" applyAlignment="1" pivotButton="0" quotePrefix="0" xfId="49">
      <alignment vertical="center"/>
    </xf>
    <xf numFmtId="0" fontId="17" fillId="0" borderId="10" applyAlignment="1" pivotButton="0" quotePrefix="0" xfId="49">
      <alignment horizontal="center" vertical="center"/>
    </xf>
    <xf numFmtId="0" fontId="18" fillId="0" borderId="11" applyAlignment="1" pivotButton="0" quotePrefix="0" xfId="49">
      <alignment horizontal="center" vertical="center"/>
    </xf>
    <xf numFmtId="0" fontId="3" fillId="0" borderId="9" applyAlignment="1" pivotButton="0" quotePrefix="0" xfId="49">
      <alignment vertical="center"/>
    </xf>
    <xf numFmtId="0" fontId="3" fillId="0" borderId="10" applyAlignment="1" pivotButton="0" quotePrefix="0" xfId="49">
      <alignment vertical="center"/>
    </xf>
    <xf numFmtId="0" fontId="19" fillId="3" borderId="10" applyAlignment="1" pivotButton="0" quotePrefix="0" xfId="49">
      <alignment horizontal="center" vertical="center"/>
    </xf>
    <xf numFmtId="0" fontId="3" fillId="2" borderId="10" applyAlignment="1" pivotButton="0" quotePrefix="0" xfId="49">
      <alignment horizontal="center" vertical="center"/>
    </xf>
    <xf numFmtId="0" fontId="3" fillId="0" borderId="10" applyAlignment="1" pivotButton="0" quotePrefix="0" xfId="49">
      <alignment horizontal="center" vertical="center"/>
    </xf>
    <xf numFmtId="0" fontId="3" fillId="0" borderId="11" applyAlignment="1" pivotButton="0" quotePrefix="0" xfId="49">
      <alignment horizontal="center" vertical="center"/>
    </xf>
    <xf numFmtId="0" fontId="3" fillId="0" borderId="1" applyAlignment="1" pivotButton="0" quotePrefix="0" xfId="49">
      <alignment horizontal="center" vertical="center"/>
    </xf>
    <xf numFmtId="170" fontId="19" fillId="2" borderId="1" applyAlignment="1" pivotButton="0" quotePrefix="0" xfId="49">
      <alignment horizontal="center" vertical="center"/>
    </xf>
    <xf numFmtId="0" fontId="19" fillId="2" borderId="1" applyAlignment="1" pivotButton="0" quotePrefix="0" xfId="49">
      <alignment horizontal="center" vertical="center"/>
    </xf>
    <xf numFmtId="170" fontId="3" fillId="0" borderId="1" applyAlignment="1" pivotButton="0" quotePrefix="0" xfId="49">
      <alignment horizontal="center" vertical="center"/>
    </xf>
    <xf numFmtId="0" fontId="3" fillId="0" borderId="0" applyAlignment="1" pivotButton="0" quotePrefix="0" xfId="49">
      <alignment vertical="center"/>
    </xf>
    <xf numFmtId="0" fontId="3" fillId="0" borderId="0" applyAlignment="1" pivotButton="0" quotePrefix="0" xfId="49">
      <alignment vertical="center"/>
    </xf>
    <xf numFmtId="0" fontId="2" fillId="0" borderId="9" applyAlignment="1" pivotButton="0" quotePrefix="0" xfId="49">
      <alignment vertical="center"/>
    </xf>
    <xf numFmtId="172" fontId="2" fillId="0" borderId="1" applyAlignment="1" pivotButton="0" quotePrefix="0" xfId="49">
      <alignment horizontal="center" vertical="center"/>
    </xf>
    <xf numFmtId="0" fontId="12" fillId="0" borderId="9" applyAlignment="1" pivotButton="0" quotePrefix="0" xfId="49">
      <alignment horizontal="left" vertical="center"/>
    </xf>
    <xf numFmtId="0" fontId="7" fillId="0" borderId="6" applyAlignment="1" pivotButton="0" quotePrefix="0" xfId="49">
      <alignment vertical="center"/>
    </xf>
    <xf numFmtId="0" fontId="16" fillId="0" borderId="2" applyAlignment="1" pivotButton="0" quotePrefix="0" xfId="49">
      <alignment vertical="center"/>
    </xf>
    <xf numFmtId="0" fontId="16" fillId="0" borderId="7" applyAlignment="1" pivotButton="0" quotePrefix="0" xfId="49">
      <alignment vertical="center"/>
    </xf>
    <xf numFmtId="166" fontId="2" fillId="0" borderId="10" applyAlignment="1" pivotButton="0" quotePrefix="0" xfId="49">
      <alignment horizontal="center" vertical="center"/>
    </xf>
    <xf numFmtId="165" fontId="2" fillId="0" borderId="2" applyAlignment="1" pivotButton="0" quotePrefix="0" xfId="49">
      <alignment horizontal="center" vertical="center"/>
    </xf>
    <xf numFmtId="166" fontId="2" fillId="0" borderId="2" applyAlignment="1" pivotButton="0" quotePrefix="0" xfId="49">
      <alignment horizontal="center" vertical="center"/>
    </xf>
    <xf numFmtId="166" fontId="2" fillId="0" borderId="7" applyAlignment="1" pivotButton="0" quotePrefix="0" xfId="49">
      <alignment horizontal="center" vertical="center"/>
    </xf>
    <xf numFmtId="0" fontId="14" fillId="0" borderId="0" applyAlignment="1" pivotButton="0" quotePrefix="0" xfId="49">
      <alignment horizontal="left" vertical="center"/>
    </xf>
    <xf numFmtId="0" fontId="17" fillId="0" borderId="1" applyAlignment="1" pivotButton="0" quotePrefix="0" xfId="49">
      <alignment vertical="center"/>
    </xf>
    <xf numFmtId="173" fontId="3" fillId="0" borderId="1" applyAlignment="1" pivotButton="0" quotePrefix="0" xfId="49">
      <alignment horizontal="center" vertical="center"/>
    </xf>
    <xf numFmtId="0" fontId="3" fillId="0" borderId="6" applyAlignment="1" pivotButton="0" quotePrefix="0" xfId="49">
      <alignment vertical="center"/>
    </xf>
    <xf numFmtId="0" fontId="3" fillId="0" borderId="2" applyAlignment="1" pivotButton="0" quotePrefix="0" xfId="49">
      <alignment vertical="center"/>
    </xf>
    <xf numFmtId="0" fontId="3" fillId="0" borderId="7" applyAlignment="1" pivotButton="0" quotePrefix="0" xfId="49">
      <alignment vertical="center"/>
    </xf>
    <xf numFmtId="165" fontId="2" fillId="0" borderId="6" applyAlignment="1" pivotButton="0" quotePrefix="0" xfId="49">
      <alignment horizontal="center" vertical="center"/>
    </xf>
    <xf numFmtId="165" fontId="2" fillId="0" borderId="7" applyAlignment="1" pivotButton="0" quotePrefix="0" xfId="49">
      <alignment horizontal="center" vertical="center"/>
    </xf>
    <xf numFmtId="173" fontId="3" fillId="0" borderId="6" applyAlignment="1" pivotButton="0" quotePrefix="0" xfId="49">
      <alignment horizontal="center" vertical="center"/>
    </xf>
    <xf numFmtId="173" fontId="3" fillId="0" borderId="2" applyAlignment="1" pivotButton="0" quotePrefix="0" xfId="49">
      <alignment horizontal="center" vertical="center"/>
    </xf>
    <xf numFmtId="173" fontId="3" fillId="0" borderId="7" applyAlignment="1" pivotButton="0" quotePrefix="0" xfId="49">
      <alignment horizontal="center" vertical="center"/>
    </xf>
    <xf numFmtId="173" fontId="3" fillId="0" borderId="9" applyAlignment="1" pivotButton="0" quotePrefix="0" xfId="49">
      <alignment horizontal="center" vertical="center"/>
    </xf>
    <xf numFmtId="173" fontId="3" fillId="0" borderId="10" applyAlignment="1" pivotButton="0" quotePrefix="0" xfId="49">
      <alignment horizontal="center" vertical="center"/>
    </xf>
    <xf numFmtId="0" fontId="20" fillId="0" borderId="0" applyAlignment="1" pivotButton="0" quotePrefix="0" xfId="49">
      <alignment horizontal="left" vertical="center"/>
    </xf>
    <xf numFmtId="0" fontId="12" fillId="0" borderId="1" applyAlignment="1" pivotButton="0" quotePrefix="0" xfId="49">
      <alignment horizontal="left" vertical="center" wrapText="1"/>
    </xf>
    <xf numFmtId="0" fontId="2" fillId="0" borderId="1" applyAlignment="1" pivotButton="0" quotePrefix="0" xfId="49">
      <alignment horizontal="left" vertical="center"/>
    </xf>
    <xf numFmtId="0" fontId="21" fillId="0" borderId="0" applyAlignment="1" pivotButton="0" quotePrefix="0" xfId="49">
      <alignment vertical="center"/>
    </xf>
    <xf numFmtId="0" fontId="12" fillId="0" borderId="0" applyAlignment="1" pivotButton="0" quotePrefix="0" xfId="49">
      <alignment vertical="center"/>
    </xf>
    <xf numFmtId="0" fontId="21" fillId="0" borderId="0" pivotButton="0" quotePrefix="0" xfId="49"/>
    <xf numFmtId="0" fontId="12" fillId="0" borderId="0" pivotButton="0" quotePrefix="0" xfId="49"/>
    <xf numFmtId="0" fontId="22" fillId="0" borderId="0" applyAlignment="1" pivotButton="0" quotePrefix="0" xfId="49">
      <alignment horizontal="left" vertical="center"/>
    </xf>
    <xf numFmtId="0" fontId="21" fillId="0" borderId="0" applyAlignment="1" pivotButton="0" quotePrefix="0" xfId="49">
      <alignment horizontal="left" vertical="center"/>
    </xf>
    <xf numFmtId="0" fontId="12" fillId="0" borderId="0" applyAlignment="1" pivotButton="0" quotePrefix="0" xfId="49">
      <alignment horizontal="center"/>
    </xf>
    <xf numFmtId="0" fontId="21" fillId="0" borderId="2" applyAlignment="1" pivotButton="0" quotePrefix="0" xfId="49">
      <alignment horizontal="center" vertical="center"/>
    </xf>
    <xf numFmtId="0" fontId="23" fillId="0" borderId="0" pivotButton="0" quotePrefix="0" xfId="49"/>
    <xf numFmtId="0" fontId="21" fillId="0" borderId="0" applyAlignment="1" pivotButton="0" quotePrefix="0" xfId="49">
      <alignment vertical="center"/>
    </xf>
    <xf numFmtId="0" fontId="0" fillId="0" borderId="0" pivotButton="0" quotePrefix="0" xfId="0"/>
    <xf numFmtId="164" fontId="5" fillId="0" borderId="0" applyAlignment="1" pivotButton="0" quotePrefix="0" xfId="50">
      <alignment horizontal="center"/>
    </xf>
    <xf numFmtId="0" fontId="0" fillId="0" borderId="4" pivotButton="0" quotePrefix="0" xfId="0"/>
    <xf numFmtId="0" fontId="0" fillId="0" borderId="5" pivotButton="0" quotePrefix="0" xfId="0"/>
    <xf numFmtId="165" fontId="8" fillId="2" borderId="1" applyAlignment="1" pivotButton="0" quotePrefix="0" xfId="49">
      <alignment horizontal="center" vertical="center"/>
    </xf>
    <xf numFmtId="0" fontId="0" fillId="0" borderId="6" pivotButton="0" quotePrefix="0" xfId="0"/>
    <xf numFmtId="0" fontId="0" fillId="0" borderId="2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10" pivotButton="0" quotePrefix="0" xfId="0"/>
    <xf numFmtId="0" fontId="0" fillId="0" borderId="11" pivotButton="0" quotePrefix="0" xfId="0"/>
    <xf numFmtId="166" fontId="8" fillId="2" borderId="1" applyAlignment="1" pivotButton="0" quotePrefix="0" xfId="49">
      <alignment horizontal="center" vertical="center"/>
    </xf>
    <xf numFmtId="166" fontId="2" fillId="0" borderId="1" applyAlignment="1" pivotButton="0" quotePrefix="0" xfId="49">
      <alignment horizontal="center" vertical="center"/>
    </xf>
    <xf numFmtId="165" fontId="2" fillId="0" borderId="1" applyAlignment="1" pivotButton="0" quotePrefix="0" xfId="49">
      <alignment vertical="center"/>
    </xf>
    <xf numFmtId="167" fontId="8" fillId="2" borderId="1" applyAlignment="1" pivotButton="0" quotePrefix="0" xfId="49">
      <alignment horizontal="center" vertical="center"/>
    </xf>
    <xf numFmtId="167" fontId="2" fillId="0" borderId="1" applyAlignment="1" pivotButton="0" quotePrefix="0" xfId="49">
      <alignment horizontal="center" vertical="center"/>
    </xf>
    <xf numFmtId="168" fontId="8" fillId="2" borderId="1" applyAlignment="1" pivotButton="0" quotePrefix="0" xfId="49">
      <alignment horizontal="center" vertical="center"/>
    </xf>
    <xf numFmtId="165" fontId="2" fillId="0" borderId="1" applyAlignment="1" pivotButton="0" quotePrefix="0" xfId="49">
      <alignment horizontal="center" vertical="center"/>
    </xf>
    <xf numFmtId="169" fontId="2" fillId="0" borderId="1" applyAlignment="1" pivotButton="0" quotePrefix="0" xfId="49">
      <alignment horizontal="center" vertical="center"/>
    </xf>
    <xf numFmtId="0" fontId="7" fillId="0" borderId="1" applyAlignment="1" pivotButton="0" quotePrefix="0" xfId="49">
      <alignment vertical="center"/>
    </xf>
    <xf numFmtId="170" fontId="2" fillId="0" borderId="1" applyAlignment="1" pivotButton="0" quotePrefix="0" xfId="49">
      <alignment horizontal="center" vertical="center"/>
    </xf>
    <xf numFmtId="170" fontId="19" fillId="2" borderId="1" applyAlignment="1" pivotButton="0" quotePrefix="0" xfId="49">
      <alignment horizontal="center" vertical="center"/>
    </xf>
    <xf numFmtId="170" fontId="3" fillId="0" borderId="1" applyAlignment="1" pivotButton="0" quotePrefix="0" xfId="49">
      <alignment horizontal="center" vertical="center"/>
    </xf>
    <xf numFmtId="0" fontId="7" fillId="0" borderId="20" applyAlignment="1" pivotButton="0" quotePrefix="0" xfId="49">
      <alignment vertical="center"/>
    </xf>
    <xf numFmtId="173" fontId="3" fillId="0" borderId="1" applyAlignment="1" pivotButton="0" quotePrefix="0" xfId="49">
      <alignment horizontal="center" vertical="center"/>
    </xf>
    <xf numFmtId="0" fontId="3" fillId="0" borderId="20" applyAlignment="1" pivotButton="0" quotePrefix="0" xfId="49">
      <alignment vertical="center"/>
    </xf>
    <xf numFmtId="165" fontId="2" fillId="0" borderId="20" applyAlignment="1" pivotButton="0" quotePrefix="0" xfId="49">
      <alignment horizontal="center" vertical="center"/>
    </xf>
    <xf numFmtId="173" fontId="3" fillId="0" borderId="20" applyAlignment="1" pivotButton="0" quotePrefix="0" xfId="49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DISCHARGETEMPLATE" xfId="49"/>
    <cellStyle name="千位分隔_TK40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Zhang, Sixteen (Shenzhen)</author>
  </authors>
  <commentList>
    <comment ref="AV3" authorId="0" shapeId="0">
      <text>
        <t>Zhang, Sixteen (Shenzhen):
单位为“吨”</t>
      </text>
    </comment>
    <comment ref="BF3" authorId="0" shapeId="0">
      <text>
        <t>Zhang, Sixteen (Shenzhen):
单位为“吨”</t>
      </text>
    </comment>
    <comment ref="AV5" authorId="0" shapeId="0">
      <text>
        <t>Zhang, Sixteen (Shenzhen):
单位为“吨”</t>
      </text>
    </comment>
    <comment ref="BF5" authorId="0" shapeId="0">
      <text>
        <t>Zhang, Sixteen (Shenzhen):
单位为“吨”</t>
      </text>
    </comment>
    <comment ref="AV7" authorId="0" shapeId="0">
      <text>
        <t xml:space="preserve">Zhang, Sixteen (Shenzhen):
选择“是”或“否”
</t>
      </text>
    </comment>
    <comment ref="BF7" authorId="0" shapeId="0">
      <text>
        <t xml:space="preserve">Zhang, Sixteen (Shenzhen):
选择“是”或“否”
</t>
      </text>
    </comment>
    <comment ref="AY15" authorId="0" shapeId="0">
      <text>
        <t>Zhang, Sixteen (Shenzhen):
静压力相邻两组数据</t>
      </text>
    </comment>
    <comment ref="BI15" authorId="0" shapeId="0">
      <text>
        <t>Zhang, Sixteen (Shenzhen):
静压力相邻两组数据</t>
      </text>
    </comment>
    <comment ref="AY25" authorId="0" shapeId="0">
      <text>
        <t>Zhang, Sixteen (Shenzhen):
静压力相邻两组数据</t>
      </text>
    </comment>
    <comment ref="BI25" authorId="0" shapeId="0">
      <text>
        <t>Zhang, Sixteen (Shenzhen):
静压力相邻两组数据</t>
      </text>
    </comment>
    <comment ref="F31" authorId="0" shapeId="0">
      <text>
        <t>Zhang, Sixteen (Shenzhen):
输“20”或“15”</t>
      </text>
    </comment>
  </commentList>
</comment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:BK48"/>
  <sheetViews>
    <sheetView tabSelected="1" topLeftCell="A3" zoomScale="70" zoomScaleNormal="70" workbookViewId="0">
      <selection activeCell="AY30" sqref="AY30"/>
    </sheetView>
  </sheetViews>
  <sheetFormatPr baseColWidth="8" defaultColWidth="8.888888888888889" defaultRowHeight="13.2"/>
  <cols>
    <col width="3.47222222222222" customWidth="1" style="6" min="1" max="1"/>
    <col width="4.02777777777778" customWidth="1" style="6" min="2" max="2"/>
    <col width="4.30555555555556" customWidth="1" style="6" min="3" max="3"/>
    <col width="3.47222222222222" customWidth="1" style="6" min="4" max="4"/>
    <col width="2.22222222222222" customWidth="1" style="6" min="5" max="5"/>
    <col width="2.08333333333333" customWidth="1" style="6" min="6" max="6"/>
    <col width="2.22222222222222" customWidth="1" style="6" min="7" max="13"/>
    <col width="2" customWidth="1" style="140" min="8" max="8"/>
    <col width="2" customWidth="1" style="140" min="9" max="9"/>
    <col width="2" customWidth="1" style="140" min="10" max="10"/>
    <col width="2" customWidth="1" style="140" min="11" max="11"/>
    <col width="2" customWidth="1" style="140" min="12" max="12"/>
    <col width="2" customWidth="1" style="140" min="13" max="13"/>
    <col width="5.13888888888889" customWidth="1" style="6" min="14" max="14"/>
    <col width="2.22222222222222" customWidth="1" style="6" min="15" max="17"/>
    <col width="0.5" customWidth="1" style="140" min="16" max="16"/>
    <col width="0.5" customWidth="1" style="140" min="17" max="17"/>
    <col width="1.25" customWidth="1" style="6" min="18" max="18"/>
    <col width="0.694444444444444" customWidth="1" style="6" min="19" max="19"/>
    <col width="1.80555555555556" customWidth="1" style="6" min="20" max="21"/>
    <col width="4" customWidth="1" style="140" min="21" max="21"/>
    <col width="3.47222222222222" customWidth="1" style="6" min="22" max="22"/>
    <col width="1.80555555555556" customWidth="1" style="6" min="23" max="23"/>
    <col width="2.77777777777778" customWidth="1" style="6" min="24" max="24"/>
    <col width="1.80555555555556" customWidth="1" style="6" min="25" max="25"/>
    <col width="3.33333333333333" customWidth="1" style="6" min="26" max="26"/>
    <col width="1.80555555555556" customWidth="1" style="6" min="27" max="28"/>
    <col width="0.5" customWidth="1" style="140" min="28" max="28"/>
    <col width="1.25" customWidth="1" style="6" min="29" max="29"/>
    <col width="1.80555555555556" customWidth="1" style="6" min="30" max="30"/>
    <col width="4.28703703703704" customWidth="1" style="6" min="31" max="31"/>
    <col width="4.02777777777778" customWidth="1" style="6" min="32" max="32"/>
    <col width="1.80555555555556" customWidth="1" style="6" min="33" max="34"/>
    <col width="0.5" customWidth="1" style="140" min="34" max="34"/>
    <col width="1.24074074074074" customWidth="1" style="6" min="35" max="35"/>
    <col width="0.416666666666667" customWidth="1" style="6" min="36" max="36"/>
    <col width="1.80555555555556" customWidth="1" style="6" min="37" max="40"/>
    <col width="0.5" customWidth="1" style="140" min="38" max="38"/>
    <col width="0.5" customWidth="1" style="140" min="39" max="39"/>
    <col width="0.5" customWidth="1" style="140" min="40" max="40"/>
    <col width="2.91666666666667" customWidth="1" style="6" min="41" max="41"/>
    <col width="2.36111111111111" customWidth="1" style="6" min="42" max="42"/>
    <col hidden="1" width="1.11111111111111" customWidth="1" style="6" min="43" max="43"/>
    <col hidden="1" width="2.63888888888889" customWidth="1" style="6" min="44" max="44"/>
    <col width="4.44444444444444" customWidth="1" style="6" min="45" max="45"/>
    <col width="4.30555555555556" customWidth="1" style="6" min="46" max="46"/>
    <col width="1.80555555555556" customWidth="1" style="6" min="47" max="47"/>
    <col width="10.4166666666667" customWidth="1" style="6" min="48" max="48"/>
    <col width="10.9722222222222" customWidth="1" style="6" min="49" max="49"/>
    <col width="2.36111111111111" customWidth="1" style="6" min="50" max="50"/>
    <col width="9.305555555555561" customWidth="1" style="6" min="51" max="51"/>
    <col width="9.02777777777778" customWidth="1" style="6" min="52" max="52"/>
    <col width="13.4722222222222" customWidth="1" style="6" min="53" max="53"/>
    <col width="8.888888888888889" customWidth="1" style="6" min="54" max="54"/>
    <col width="4.44444444444444" customWidth="1" style="6" min="55" max="55"/>
    <col width="4.30555555555556" customWidth="1" style="6" min="56" max="56"/>
    <col width="1.80555555555556" customWidth="1" style="6" min="57" max="57"/>
    <col width="10.4166666666667" customWidth="1" style="6" min="58" max="58"/>
    <col width="10.9722222222222" customWidth="1" style="6" min="59" max="59"/>
    <col width="2.36111111111111" customWidth="1" style="6" min="60" max="60"/>
    <col width="9.305555555555561" customWidth="1" style="6" min="61" max="61"/>
    <col width="9.02777777777778" customWidth="1" style="6" min="62" max="62"/>
    <col width="13.4722222222222" customWidth="1" style="6" min="63" max="63"/>
    <col width="8.888888888888889" customWidth="1" style="6" min="64" max="16384"/>
  </cols>
  <sheetData>
    <row r="1" ht="33" customHeight="1" s="140">
      <c r="A1" s="4" t="inlineStr">
        <is>
          <t xml:space="preserve"> 珠 海 市 华 峰 石 化 有 限 公 司</t>
        </is>
      </c>
      <c r="AQ1" s="6" t="n"/>
      <c r="AR1" s="6" t="n"/>
      <c r="AS1" s="6" t="n"/>
      <c r="AT1" s="6" t="n"/>
      <c r="AU1" s="6" t="n"/>
      <c r="AV1" s="6" t="n"/>
      <c r="AW1" s="6" t="n"/>
      <c r="AX1" s="6" t="n"/>
      <c r="AY1" s="6" t="n"/>
      <c r="AZ1" s="6" t="n"/>
      <c r="BA1" s="6" t="n"/>
      <c r="BB1" s="6" t="n"/>
      <c r="BC1" s="6" t="n"/>
      <c r="BD1" s="6" t="n"/>
      <c r="BE1" s="6" t="n"/>
      <c r="BF1" s="6" t="n"/>
      <c r="BG1" s="6" t="n"/>
      <c r="BH1" s="6" t="n"/>
      <c r="BI1" s="6" t="n"/>
      <c r="BJ1" s="6" t="n"/>
      <c r="BK1" s="6" t="n"/>
    </row>
    <row r="2" ht="12.75" customHeight="1" s="140">
      <c r="A2" s="7" t="n"/>
      <c r="B2" s="141" t="n"/>
      <c r="AP2" s="6" t="n"/>
      <c r="AQ2" s="6" t="n"/>
      <c r="AR2" s="6" t="n"/>
      <c r="AS2" s="6" t="n"/>
      <c r="AT2" s="6" t="n"/>
      <c r="AU2" s="6" t="n"/>
      <c r="AV2" s="6" t="n"/>
      <c r="AW2" s="6" t="n"/>
      <c r="AX2" s="6" t="n"/>
      <c r="AY2" s="6" t="n"/>
      <c r="AZ2" s="6" t="n"/>
      <c r="BA2" s="6" t="n"/>
      <c r="BB2" s="6" t="n"/>
      <c r="BC2" s="6" t="n"/>
      <c r="BD2" s="6" t="n"/>
      <c r="BE2" s="6" t="n"/>
      <c r="BF2" s="6" t="n"/>
      <c r="BG2" s="6" t="n"/>
      <c r="BH2" s="6" t="n"/>
      <c r="BI2" s="6" t="n"/>
      <c r="BJ2" s="6" t="n"/>
      <c r="BK2" s="6" t="n"/>
    </row>
    <row r="3" ht="27.75" customFormat="1" customHeight="1" s="15">
      <c r="A3" s="10" t="inlineStr">
        <is>
          <t>计量报告</t>
        </is>
      </c>
      <c r="AQ3" s="15" t="n"/>
      <c r="AR3" s="12" t="n"/>
      <c r="AS3" s="13" t="inlineStr">
        <is>
          <t>前尺浮盘重量</t>
        </is>
      </c>
      <c r="AT3" s="142" t="n"/>
      <c r="AU3" s="143" t="n"/>
      <c r="AV3" s="144" t="n">
        <v>0</v>
      </c>
      <c r="AW3" s="15" t="n"/>
      <c r="AX3" s="15" t="n"/>
      <c r="AY3" s="15" t="n"/>
      <c r="AZ3" s="15" t="n"/>
      <c r="BA3" s="15" t="n"/>
      <c r="BB3" s="15" t="n"/>
      <c r="BC3" s="13" t="inlineStr">
        <is>
          <t>前尺浮盘重量</t>
        </is>
      </c>
      <c r="BD3" s="142" t="n"/>
      <c r="BE3" s="143" t="n"/>
      <c r="BF3" s="144" t="n">
        <v>1.34</v>
      </c>
      <c r="BG3" s="15" t="n"/>
      <c r="BH3" s="15" t="n"/>
      <c r="BI3" s="15" t="n"/>
      <c r="BJ3" s="15" t="n"/>
      <c r="BK3" s="15" t="n"/>
    </row>
    <row r="4" hidden="1" ht="0.6" customHeight="1" s="140">
      <c r="A4" s="16" t="n"/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/>
      <c r="S4" s="16" t="n"/>
      <c r="T4" s="16" t="n"/>
      <c r="U4" s="16" t="n"/>
      <c r="V4" s="16" t="n"/>
      <c r="W4" s="16" t="n"/>
      <c r="X4" s="16" t="n"/>
      <c r="Y4" s="16" t="n"/>
      <c r="Z4" s="16" t="n"/>
      <c r="AA4" s="16" t="n"/>
      <c r="AB4" s="16" t="n"/>
      <c r="AC4" s="16" t="n"/>
      <c r="AD4" s="16" t="n"/>
      <c r="AE4" s="16" t="n"/>
      <c r="AF4" s="16" t="n"/>
      <c r="AG4" s="16" t="n"/>
      <c r="AH4" s="6" t="n"/>
      <c r="AI4" s="6" t="n"/>
      <c r="AJ4" s="6" t="n"/>
      <c r="AK4" s="6" t="n"/>
      <c r="AL4" s="6" t="n"/>
      <c r="AM4" s="6" t="n"/>
      <c r="AN4" s="6" t="n"/>
      <c r="AO4" s="6" t="n"/>
      <c r="AP4" s="6" t="n"/>
      <c r="AQ4" s="6" t="n"/>
      <c r="AR4" s="6" t="n"/>
      <c r="AS4" s="145" t="n"/>
      <c r="AT4" s="146" t="n"/>
      <c r="AU4" s="147" t="n"/>
      <c r="AV4" s="148" t="n"/>
      <c r="AW4" s="6" t="n"/>
      <c r="AX4" s="6" t="n"/>
      <c r="AY4" s="6" t="n"/>
      <c r="AZ4" s="6" t="n"/>
      <c r="BA4" s="6" t="n"/>
      <c r="BB4" s="6" t="n"/>
      <c r="BC4" s="145" t="n"/>
      <c r="BD4" s="146" t="n"/>
      <c r="BE4" s="147" t="n"/>
      <c r="BF4" s="148" t="n"/>
      <c r="BG4" s="6" t="n"/>
      <c r="BH4" s="6" t="n"/>
      <c r="BI4" s="6" t="n"/>
      <c r="BJ4" s="6" t="n"/>
      <c r="BK4" s="6" t="n"/>
    </row>
    <row r="5" ht="12.6" customHeight="1" s="140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  <c r="AK5" s="6" t="n"/>
      <c r="AL5" s="6" t="n"/>
      <c r="AM5" s="6" t="n"/>
      <c r="AN5" s="6" t="n"/>
      <c r="AO5" s="6" t="n"/>
      <c r="AP5" s="6" t="n"/>
      <c r="AQ5" s="6" t="n"/>
      <c r="AR5" s="6" t="n"/>
      <c r="AS5" s="13" t="inlineStr">
        <is>
          <t>后尺浮盘重量</t>
        </is>
      </c>
      <c r="AT5" s="142" t="n"/>
      <c r="AU5" s="143" t="n"/>
      <c r="AV5" s="144" t="n">
        <v>0</v>
      </c>
      <c r="AW5" s="6" t="n"/>
      <c r="AX5" s="6" t="n"/>
      <c r="AY5" s="6" t="n"/>
      <c r="AZ5" s="6" t="n"/>
      <c r="BA5" s="6" t="n"/>
      <c r="BB5" s="6" t="n"/>
      <c r="BC5" s="13" t="inlineStr">
        <is>
          <t>后尺浮盘重量</t>
        </is>
      </c>
      <c r="BD5" s="142" t="n"/>
      <c r="BE5" s="143" t="n"/>
      <c r="BF5" s="144" t="n">
        <v>1.34</v>
      </c>
      <c r="BG5" s="6" t="n"/>
      <c r="BH5" s="6" t="n"/>
      <c r="BI5" s="6" t="n"/>
      <c r="BJ5" s="6" t="n"/>
      <c r="BK5" s="6" t="n"/>
    </row>
    <row r="6" ht="6" customFormat="1" customHeight="1" s="6">
      <c r="A6" s="6" t="n"/>
      <c r="B6" s="17" t="n"/>
      <c r="C6" s="17" t="n"/>
      <c r="D6" s="17" t="n"/>
      <c r="E6" s="18" t="n"/>
      <c r="F6" s="18" t="n"/>
      <c r="G6" s="17" t="n"/>
      <c r="H6" s="18" t="n"/>
      <c r="I6" s="18" t="n"/>
      <c r="J6" s="19" t="n"/>
      <c r="K6" s="19" t="n"/>
      <c r="L6" s="19" t="n"/>
      <c r="M6" s="19" t="n"/>
      <c r="N6" s="19" t="n"/>
      <c r="O6" s="19" t="n"/>
      <c r="P6" s="19" t="n"/>
      <c r="Q6" s="19" t="n"/>
      <c r="R6" s="19" t="n"/>
      <c r="S6" s="19" t="n"/>
      <c r="T6" s="19" t="n"/>
      <c r="U6" s="19" t="n"/>
      <c r="V6" s="19" t="n"/>
      <c r="W6" s="19" t="n"/>
      <c r="X6" s="19" t="n"/>
      <c r="Y6" s="19" t="n"/>
      <c r="Z6" s="6" t="n"/>
      <c r="AA6" s="19" t="n"/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/>
      <c r="AO6" s="6" t="n"/>
      <c r="AP6" s="6" t="n"/>
      <c r="AQ6" s="6" t="n"/>
      <c r="AR6" s="6" t="n"/>
      <c r="AS6" s="145" t="n"/>
      <c r="AT6" s="146" t="n"/>
      <c r="AU6" s="147" t="n"/>
      <c r="AV6" s="148" t="n"/>
      <c r="AW6" s="6" t="n"/>
      <c r="AX6" s="6" t="n"/>
      <c r="AY6" s="6" t="n"/>
      <c r="AZ6" s="6" t="n"/>
      <c r="BA6" s="6" t="n"/>
      <c r="BB6" s="6" t="n"/>
      <c r="BC6" s="145" t="n"/>
      <c r="BD6" s="146" t="n"/>
      <c r="BE6" s="147" t="n"/>
      <c r="BF6" s="148" t="n"/>
      <c r="BG6" s="6" t="n"/>
      <c r="BH6" s="6" t="n"/>
      <c r="BI6" s="6" t="n"/>
      <c r="BJ6" s="6" t="n"/>
      <c r="BK6" s="6" t="n"/>
    </row>
    <row r="7" ht="18" customFormat="1" customHeight="1" s="6">
      <c r="A7" s="17" t="inlineStr">
        <is>
          <t>船名 Vessel:</t>
        </is>
      </c>
      <c r="B7" s="17" t="n"/>
      <c r="C7" s="17" t="n"/>
      <c r="D7" s="17" t="n"/>
      <c r="E7" s="18" t="n"/>
      <c r="F7" s="18" t="n"/>
      <c r="G7" s="20" t="inlineStr">
        <is>
          <t>管输</t>
        </is>
      </c>
      <c r="H7" s="146" t="n"/>
      <c r="I7" s="146" t="n"/>
      <c r="J7" s="146" t="n"/>
      <c r="K7" s="146" t="n"/>
      <c r="L7" s="146" t="n"/>
      <c r="M7" s="146" t="n"/>
      <c r="N7" s="146" t="n"/>
      <c r="O7" s="146" t="n"/>
      <c r="P7" s="146" t="n"/>
      <c r="Q7" s="146" t="n"/>
      <c r="R7" s="146" t="n"/>
      <c r="S7" s="146" t="n"/>
      <c r="T7" s="146" t="n"/>
      <c r="U7" s="17" t="inlineStr">
        <is>
          <t>油库名称 Terminal:</t>
        </is>
      </c>
      <c r="V7" s="17" t="n"/>
      <c r="W7" s="18" t="n"/>
      <c r="X7" s="19" t="n"/>
      <c r="Y7" s="19" t="n"/>
      <c r="Z7" s="19" t="n"/>
      <c r="AA7" s="19" t="n"/>
      <c r="AB7" s="19" t="n"/>
      <c r="AC7" s="19" t="n"/>
      <c r="AD7" s="19" t="n"/>
      <c r="AE7" s="19" t="n"/>
      <c r="AF7" s="22" t="inlineStr">
        <is>
          <t>302-TK-04罐管输至中化TK2701罐</t>
        </is>
      </c>
      <c r="AG7" s="146" t="n"/>
      <c r="AH7" s="146" t="n"/>
      <c r="AI7" s="146" t="n"/>
      <c r="AJ7" s="146" t="n"/>
      <c r="AK7" s="146" t="n"/>
      <c r="AL7" s="146" t="n"/>
      <c r="AM7" s="146" t="n"/>
      <c r="AN7" s="146" t="n"/>
      <c r="AO7" s="146" t="n"/>
      <c r="AP7" s="146" t="n"/>
      <c r="AQ7" s="6" t="n"/>
      <c r="AR7" s="6" t="n"/>
      <c r="AS7" s="24" t="inlineStr">
        <is>
          <t>保温罐</t>
        </is>
      </c>
      <c r="AT7" s="149" t="n"/>
      <c r="AU7" s="150" t="n"/>
      <c r="AV7" s="25" t="inlineStr">
        <is>
          <t>否</t>
        </is>
      </c>
      <c r="AW7" s="6" t="n"/>
      <c r="AX7" s="6" t="n"/>
      <c r="AY7" s="6" t="n"/>
      <c r="AZ7" s="6" t="n"/>
      <c r="BA7" s="6" t="n"/>
      <c r="BB7" s="6" t="n"/>
      <c r="BC7" s="24" t="inlineStr">
        <is>
          <t>保温罐</t>
        </is>
      </c>
      <c r="BD7" s="149" t="n"/>
      <c r="BE7" s="150" t="n"/>
      <c r="BF7" s="25" t="inlineStr">
        <is>
          <t>否</t>
        </is>
      </c>
      <c r="BG7" s="6" t="n"/>
      <c r="BH7" s="6" t="n"/>
      <c r="BI7" s="6" t="n"/>
      <c r="BJ7" s="6" t="n"/>
      <c r="BK7" s="6" t="n"/>
    </row>
    <row r="8" ht="5.1" customFormat="1" customHeight="1" s="6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19" t="n"/>
      <c r="T8" s="19" t="n"/>
      <c r="U8" s="19" t="n"/>
      <c r="V8" s="19" t="n"/>
      <c r="W8" s="19" t="n"/>
      <c r="X8" s="19" t="n"/>
      <c r="Y8" s="19" t="n"/>
      <c r="Z8" s="19" t="n"/>
      <c r="AA8" s="19" t="n"/>
      <c r="AB8" s="6" t="n"/>
      <c r="AC8" s="6" t="n"/>
      <c r="AD8" s="6" t="n"/>
      <c r="AE8" s="6" t="n"/>
      <c r="AF8" s="6" t="n"/>
      <c r="AG8" s="6" t="n"/>
      <c r="AH8" s="6" t="n"/>
      <c r="AI8" s="6" t="n"/>
      <c r="AJ8" s="6" t="n"/>
      <c r="AK8" s="6" t="n"/>
      <c r="AL8" s="6" t="n"/>
      <c r="AM8" s="6" t="n"/>
      <c r="AN8" s="6" t="n"/>
      <c r="AO8" s="6" t="n"/>
      <c r="AP8" s="6" t="n"/>
      <c r="AQ8" s="6" t="n"/>
      <c r="AR8" s="6" t="n"/>
      <c r="AS8" s="6" t="n"/>
      <c r="AT8" s="6" t="n"/>
      <c r="AU8" s="6" t="n"/>
      <c r="AV8" s="6" t="n"/>
      <c r="AW8" s="6" t="n"/>
      <c r="AX8" s="6" t="n"/>
      <c r="AY8" s="6" t="n"/>
      <c r="AZ8" s="6" t="n"/>
      <c r="BA8" s="6" t="n"/>
      <c r="BB8" s="6" t="n"/>
      <c r="BC8" s="6" t="n"/>
      <c r="BD8" s="6" t="n"/>
      <c r="BE8" s="6" t="n"/>
      <c r="BF8" s="6" t="n"/>
      <c r="BG8" s="6" t="n"/>
      <c r="BH8" s="6" t="n"/>
      <c r="BI8" s="6" t="n"/>
      <c r="BJ8" s="6" t="n"/>
      <c r="BK8" s="6" t="n"/>
    </row>
    <row r="9" ht="18" customFormat="1" customHeight="1" s="6">
      <c r="A9" s="17" t="inlineStr">
        <is>
          <t>货名 Cargo：</t>
        </is>
      </c>
      <c r="B9" s="17" t="n"/>
      <c r="C9" s="17" t="n"/>
      <c r="D9" s="17" t="n"/>
      <c r="E9" s="18" t="n"/>
      <c r="F9" s="18" t="n"/>
      <c r="G9" s="20" t="inlineStr">
        <is>
          <t>汽油</t>
        </is>
      </c>
      <c r="H9" s="146" t="n"/>
      <c r="I9" s="146" t="n"/>
      <c r="J9" s="146" t="n"/>
      <c r="K9" s="146" t="n"/>
      <c r="L9" s="146" t="n"/>
      <c r="M9" s="146" t="n"/>
      <c r="N9" s="146" t="n"/>
      <c r="O9" s="146" t="n"/>
      <c r="P9" s="146" t="n"/>
      <c r="Q9" s="146" t="n"/>
      <c r="R9" s="146" t="n"/>
      <c r="S9" s="146" t="n"/>
      <c r="T9" s="146" t="n"/>
      <c r="U9" s="17" t="inlineStr">
        <is>
          <t>日 期       Date:</t>
        </is>
      </c>
      <c r="V9" s="17" t="n"/>
      <c r="W9" s="18" t="n"/>
      <c r="X9" s="6" t="n"/>
      <c r="Y9" s="19" t="n"/>
      <c r="Z9" s="19" t="n"/>
      <c r="AA9" s="19" t="n"/>
      <c r="AB9" s="6" t="n"/>
      <c r="AC9" s="6" t="n"/>
      <c r="AD9" s="6" t="n"/>
      <c r="AE9" s="6" t="n"/>
      <c r="AF9" s="26" t="n">
        <v>46228</v>
      </c>
      <c r="AG9" s="146" t="n"/>
      <c r="AH9" s="146" t="n"/>
      <c r="AI9" s="146" t="n"/>
      <c r="AJ9" s="146" t="n"/>
      <c r="AK9" s="146" t="n"/>
      <c r="AL9" s="146" t="n"/>
      <c r="AM9" s="146" t="n"/>
      <c r="AN9" s="146" t="n"/>
      <c r="AO9" s="146" t="n"/>
      <c r="AP9" s="146" t="n"/>
      <c r="AQ9" s="6" t="n"/>
      <c r="AR9" s="6" t="n"/>
      <c r="AS9" s="6" t="n"/>
      <c r="AT9" s="6" t="n"/>
      <c r="AU9" s="6" t="n"/>
      <c r="AV9" s="27" t="inlineStr">
        <is>
          <t>前尺</t>
        </is>
      </c>
      <c r="AX9" s="6" t="n"/>
      <c r="AY9" s="6" t="n"/>
      <c r="AZ9" s="6" t="n"/>
      <c r="BA9" s="6" t="n"/>
      <c r="BB9" s="6" t="n"/>
      <c r="BC9" s="6" t="n"/>
      <c r="BD9" s="6" t="n"/>
      <c r="BE9" s="6" t="n"/>
      <c r="BF9" s="27" t="inlineStr">
        <is>
          <t>2罐前尺</t>
        </is>
      </c>
      <c r="BH9" s="6" t="n"/>
      <c r="BI9" s="6" t="n"/>
      <c r="BJ9" s="6" t="n"/>
      <c r="BK9" s="6" t="n"/>
    </row>
    <row r="10" ht="5.1" customFormat="1" customHeight="1" s="6">
      <c r="A10" s="17" t="n"/>
      <c r="B10" s="17" t="n"/>
      <c r="C10" s="17" t="n"/>
      <c r="D10" s="17" t="n"/>
      <c r="E10" s="18" t="n"/>
      <c r="F10" s="18" t="n"/>
      <c r="G10" s="6" t="n"/>
      <c r="H10" s="6" t="n"/>
      <c r="I10" s="6" t="n"/>
      <c r="J10" s="6" t="n"/>
      <c r="K10" s="6" t="n"/>
      <c r="L10" s="6" t="n"/>
      <c r="M10" s="6" t="n"/>
      <c r="N10" s="19" t="n"/>
      <c r="O10" s="19" t="n"/>
      <c r="P10" s="19" t="n"/>
      <c r="Q10" s="19" t="n"/>
      <c r="R10" s="19" t="n"/>
      <c r="S10" s="19" t="n"/>
      <c r="T10" s="19" t="n"/>
      <c r="U10" s="17" t="n"/>
      <c r="V10" s="17" t="n"/>
      <c r="W10" s="18" t="n"/>
      <c r="X10" s="19" t="n"/>
      <c r="Y10" s="19" t="n"/>
      <c r="Z10" s="19" t="n"/>
      <c r="AA10" s="19" t="n"/>
      <c r="AB10" s="6" t="n"/>
      <c r="AC10" s="6" t="n"/>
      <c r="AD10" s="6" t="n"/>
      <c r="AE10" s="6" t="n"/>
      <c r="AF10" s="6" t="n"/>
      <c r="AG10" s="6" t="n"/>
      <c r="AH10" s="6" t="n"/>
      <c r="AI10" s="6" t="n"/>
      <c r="AJ10" s="6" t="n"/>
      <c r="AK10" s="6" t="n"/>
      <c r="AL10" s="6" t="n"/>
      <c r="AM10" s="6" t="n"/>
      <c r="AN10" s="6" t="n"/>
      <c r="AO10" s="6" t="n"/>
      <c r="AP10" s="6" t="n"/>
      <c r="AQ10" s="6" t="n"/>
      <c r="AR10" s="6" t="n"/>
      <c r="AS10" s="6" t="n"/>
      <c r="AT10" s="6" t="n"/>
      <c r="AU10" s="6" t="n"/>
      <c r="AX10" s="6" t="n"/>
      <c r="AY10" s="6" t="n"/>
      <c r="AZ10" s="6" t="n"/>
      <c r="BA10" s="6" t="n"/>
      <c r="BB10" s="6" t="n"/>
      <c r="BC10" s="6" t="n"/>
      <c r="BD10" s="6" t="n"/>
      <c r="BE10" s="6" t="n"/>
      <c r="BH10" s="6" t="n"/>
      <c r="BI10" s="6" t="n"/>
      <c r="BJ10" s="6" t="n"/>
      <c r="BK10" s="6" t="n"/>
    </row>
    <row r="11" ht="3" customFormat="1" customHeight="1" s="6">
      <c r="A11" s="17" t="n"/>
      <c r="B11" s="17" t="n"/>
      <c r="C11" s="17" t="n"/>
      <c r="D11" s="17" t="n"/>
      <c r="E11" s="17" t="n"/>
      <c r="F11" s="17" t="n"/>
      <c r="G11" s="18" t="n"/>
      <c r="H11" s="18" t="n"/>
      <c r="I11" s="18" t="n"/>
      <c r="J11" s="19" t="n"/>
      <c r="K11" s="19" t="n"/>
      <c r="L11" s="19" t="n"/>
      <c r="M11" s="19" t="n"/>
      <c r="N11" s="19" t="n"/>
      <c r="O11" s="19" t="n"/>
      <c r="P11" s="19" t="n"/>
      <c r="Q11" s="19" t="n"/>
      <c r="R11" s="19" t="n"/>
      <c r="S11" s="19" t="n"/>
      <c r="T11" s="19" t="n"/>
      <c r="U11" s="17" t="n"/>
      <c r="V11" s="17" t="n"/>
      <c r="W11" s="18" t="n"/>
      <c r="X11" s="19" t="n"/>
      <c r="Y11" s="19" t="n"/>
      <c r="Z11" s="19" t="n"/>
      <c r="AA11" s="19" t="n"/>
      <c r="AB11" s="6" t="n"/>
      <c r="AC11" s="6" t="n"/>
      <c r="AD11" s="6" t="n"/>
      <c r="AE11" s="6" t="n"/>
      <c r="AF11" s="6" t="n"/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  <c r="AP11" s="6" t="n"/>
      <c r="AQ11" s="6" t="n"/>
      <c r="AR11" s="6" t="n"/>
      <c r="AS11" s="6" t="n"/>
      <c r="AT11" s="6" t="n"/>
      <c r="AU11" s="6" t="n"/>
      <c r="AX11" s="6" t="n"/>
      <c r="AY11" s="6" t="n"/>
      <c r="AZ11" s="6" t="n"/>
      <c r="BA11" s="6" t="n"/>
      <c r="BB11" s="6" t="n"/>
      <c r="BC11" s="6" t="n"/>
      <c r="BD11" s="6" t="n"/>
      <c r="BE11" s="6" t="n"/>
      <c r="BH11" s="6" t="n"/>
      <c r="BI11" s="6" t="n"/>
      <c r="BJ11" s="6" t="n"/>
      <c r="BK11" s="6" t="n"/>
    </row>
    <row r="12" ht="18" customHeight="1" s="140">
      <c r="A12" s="31" t="inlineStr">
        <is>
          <t>Data</t>
        </is>
      </c>
      <c r="B12" s="142" t="n"/>
      <c r="C12" s="142" t="n"/>
      <c r="D12" s="142" t="n"/>
      <c r="E12" s="142" t="n"/>
      <c r="F12" s="142" t="n"/>
      <c r="G12" s="142" t="n"/>
      <c r="H12" s="142" t="n"/>
      <c r="I12" s="142" t="n"/>
      <c r="J12" s="142" t="n"/>
      <c r="K12" s="142" t="n"/>
      <c r="L12" s="142" t="n"/>
      <c r="M12" s="142" t="n"/>
      <c r="N12" s="143" t="n"/>
      <c r="O12" s="31" t="inlineStr">
        <is>
          <t>Units</t>
        </is>
      </c>
      <c r="P12" s="142" t="n"/>
      <c r="Q12" s="142" t="n"/>
      <c r="R12" s="143" t="n"/>
      <c r="S12" s="31" t="inlineStr">
        <is>
          <t>G-4/2</t>
        </is>
      </c>
      <c r="T12" s="149" t="n"/>
      <c r="U12" s="149" t="n"/>
      <c r="V12" s="149" t="n"/>
      <c r="W12" s="149" t="n"/>
      <c r="X12" s="149" t="n"/>
      <c r="Y12" s="149" t="n"/>
      <c r="Z12" s="149" t="n"/>
      <c r="AA12" s="149" t="n"/>
      <c r="AB12" s="149" t="n"/>
      <c r="AC12" s="149" t="n"/>
      <c r="AD12" s="150" t="n"/>
      <c r="AE12" s="31" t="inlineStr">
        <is>
          <t>303-TK-06</t>
        </is>
      </c>
      <c r="AF12" s="149" t="n"/>
      <c r="AG12" s="149" t="n"/>
      <c r="AH12" s="149" t="n"/>
      <c r="AI12" s="149" t="n"/>
      <c r="AJ12" s="149" t="n"/>
      <c r="AK12" s="149" t="n"/>
      <c r="AL12" s="149" t="n"/>
      <c r="AM12" s="149" t="n"/>
      <c r="AN12" s="149" t="n"/>
      <c r="AO12" s="149" t="n"/>
      <c r="AP12" s="150" t="n"/>
      <c r="AQ12" s="6" t="n"/>
      <c r="AR12" s="6" t="n"/>
      <c r="AS12" s="6" t="n"/>
      <c r="AT12" s="6" t="n"/>
      <c r="AU12" s="6" t="n"/>
      <c r="AV12" s="27" t="inlineStr">
        <is>
          <t>油体积</t>
        </is>
      </c>
      <c r="AX12" s="32" t="n"/>
      <c r="AY12" s="27" t="n"/>
      <c r="BA12" s="6" t="n"/>
      <c r="BB12" s="6" t="n"/>
      <c r="BC12" s="6" t="n"/>
      <c r="BD12" s="6" t="n"/>
      <c r="BE12" s="6" t="n"/>
      <c r="BF12" s="27" t="inlineStr">
        <is>
          <t>油体积</t>
        </is>
      </c>
      <c r="BH12" s="32" t="n"/>
      <c r="BI12" s="27" t="n"/>
      <c r="BK12" s="6" t="n"/>
    </row>
    <row r="13" ht="18" customHeight="1" s="140">
      <c r="A13" s="145" t="n"/>
      <c r="B13" s="146" t="n"/>
      <c r="C13" s="146" t="n"/>
      <c r="D13" s="146" t="n"/>
      <c r="E13" s="146" t="n"/>
      <c r="F13" s="146" t="n"/>
      <c r="G13" s="146" t="n"/>
      <c r="H13" s="146" t="n"/>
      <c r="I13" s="146" t="n"/>
      <c r="J13" s="146" t="n"/>
      <c r="K13" s="146" t="n"/>
      <c r="L13" s="146" t="n"/>
      <c r="M13" s="146" t="n"/>
      <c r="N13" s="147" t="n"/>
      <c r="O13" s="145" t="n"/>
      <c r="P13" s="146" t="n"/>
      <c r="Q13" s="146" t="n"/>
      <c r="R13" s="147" t="n"/>
      <c r="S13" s="31" t="inlineStr">
        <is>
          <t>Before</t>
        </is>
      </c>
      <c r="T13" s="149" t="n"/>
      <c r="U13" s="149" t="n"/>
      <c r="V13" s="149" t="n"/>
      <c r="W13" s="149" t="n"/>
      <c r="X13" s="150" t="n"/>
      <c r="Y13" s="31" t="inlineStr">
        <is>
          <t>After</t>
        </is>
      </c>
      <c r="Z13" s="149" t="n"/>
      <c r="AA13" s="149" t="n"/>
      <c r="AB13" s="149" t="n"/>
      <c r="AC13" s="149" t="n"/>
      <c r="AD13" s="150" t="n"/>
      <c r="AE13" s="31" t="inlineStr">
        <is>
          <t>Before</t>
        </is>
      </c>
      <c r="AF13" s="149" t="n"/>
      <c r="AG13" s="149" t="n"/>
      <c r="AH13" s="149" t="n"/>
      <c r="AI13" s="149" t="n"/>
      <c r="AJ13" s="150" t="n"/>
      <c r="AK13" s="36" t="inlineStr">
        <is>
          <t>After</t>
        </is>
      </c>
      <c r="AL13" s="142" t="n"/>
      <c r="AM13" s="142" t="n"/>
      <c r="AN13" s="142" t="n"/>
      <c r="AO13" s="142" t="n"/>
      <c r="AP13" s="143" t="n"/>
      <c r="AQ13" s="6" t="n"/>
      <c r="AR13" s="6" t="n"/>
      <c r="AS13" s="6" t="n"/>
      <c r="AT13" s="6" t="n"/>
      <c r="AU13" s="6" t="n"/>
      <c r="AV13" s="37" t="inlineStr">
        <is>
          <t>米高</t>
        </is>
      </c>
      <c r="AW13" s="38" t="n">
        <v>1746.685</v>
      </c>
      <c r="AX13" s="6" t="n"/>
      <c r="AY13" s="131" t="n"/>
      <c r="AZ13" s="6" t="n"/>
      <c r="BA13" s="6" t="n"/>
      <c r="BB13" s="6" t="n"/>
      <c r="BC13" s="6" t="n"/>
      <c r="BD13" s="6" t="n"/>
      <c r="BE13" s="6" t="n"/>
      <c r="BF13" s="37" t="inlineStr">
        <is>
          <t>米高</t>
        </is>
      </c>
      <c r="BG13" s="38" t="n">
        <v>1807.341</v>
      </c>
      <c r="BH13" s="6" t="n"/>
      <c r="BI13" s="131" t="n"/>
      <c r="BJ13" s="6" t="n"/>
      <c r="BK13" s="6" t="n"/>
    </row>
    <row r="14" ht="15" customHeight="1" s="140">
      <c r="A14" s="37" t="inlineStr">
        <is>
          <t>日期Date</t>
        </is>
      </c>
      <c r="B14" s="149" t="n"/>
      <c r="C14" s="149" t="n"/>
      <c r="D14" s="149" t="n"/>
      <c r="E14" s="149" t="n"/>
      <c r="F14" s="149" t="n"/>
      <c r="G14" s="149" t="n"/>
      <c r="H14" s="149" t="n"/>
      <c r="I14" s="149" t="n"/>
      <c r="J14" s="149" t="n"/>
      <c r="K14" s="149" t="n"/>
      <c r="L14" s="149" t="n"/>
      <c r="M14" s="149" t="n"/>
      <c r="N14" s="150" t="n"/>
      <c r="O14" s="71" t="n"/>
      <c r="P14" s="149" t="n"/>
      <c r="Q14" s="149" t="n"/>
      <c r="R14" s="150" t="n"/>
      <c r="S14" s="46" t="n">
        <v>46231</v>
      </c>
      <c r="T14" s="149" t="n"/>
      <c r="U14" s="149" t="n"/>
      <c r="V14" s="149" t="n"/>
      <c r="W14" s="149" t="n"/>
      <c r="X14" s="150" t="n"/>
      <c r="Y14" s="46" t="n">
        <v>46231</v>
      </c>
      <c r="Z14" s="149" t="n"/>
      <c r="AA14" s="149" t="n"/>
      <c r="AB14" s="149" t="n"/>
      <c r="AC14" s="149" t="n"/>
      <c r="AD14" s="150" t="n"/>
      <c r="AE14" s="48" t="n">
        <v>46231</v>
      </c>
      <c r="AF14" s="149" t="n"/>
      <c r="AG14" s="149" t="n"/>
      <c r="AH14" s="149" t="n"/>
      <c r="AI14" s="149" t="n"/>
      <c r="AJ14" s="150" t="n"/>
      <c r="AK14" s="48" t="n">
        <v>46231</v>
      </c>
      <c r="AL14" s="149" t="n"/>
      <c r="AM14" s="149" t="n"/>
      <c r="AN14" s="149" t="n"/>
      <c r="AO14" s="149" t="n"/>
      <c r="AP14" s="150" t="n"/>
      <c r="AQ14" s="6" t="n"/>
      <c r="AR14" s="6" t="n"/>
      <c r="AS14" s="50" t="n"/>
      <c r="AT14" s="50" t="n"/>
      <c r="AU14" s="50" t="n"/>
      <c r="AV14" s="37" t="inlineStr">
        <is>
          <t>厘米</t>
        </is>
      </c>
      <c r="AW14" s="38" t="n">
        <v>27.711</v>
      </c>
      <c r="AX14" s="6" t="n"/>
      <c r="AY14" s="131" t="n"/>
      <c r="AZ14" s="6" t="n"/>
      <c r="BA14" s="6" t="n"/>
      <c r="BB14" s="6" t="n"/>
      <c r="BC14" s="50" t="n"/>
      <c r="BD14" s="50" t="n"/>
      <c r="BE14" s="50" t="n"/>
      <c r="BF14" s="37" t="inlineStr">
        <is>
          <t>厘米</t>
        </is>
      </c>
      <c r="BG14" s="38" t="n">
        <v>0</v>
      </c>
      <c r="BH14" s="6" t="n"/>
      <c r="BI14" s="131" t="n"/>
      <c r="BJ14" s="6" t="n"/>
      <c r="BK14" s="6" t="n"/>
    </row>
    <row r="15" ht="15" customHeight="1" s="140">
      <c r="A15" s="37" t="inlineStr">
        <is>
          <t>时间Time</t>
        </is>
      </c>
      <c r="B15" s="149" t="n"/>
      <c r="C15" s="149" t="n"/>
      <c r="D15" s="149" t="n"/>
      <c r="E15" s="149" t="n"/>
      <c r="F15" s="149" t="n"/>
      <c r="G15" s="149" t="n"/>
      <c r="H15" s="149" t="n"/>
      <c r="I15" s="149" t="n"/>
      <c r="J15" s="149" t="n"/>
      <c r="K15" s="149" t="n"/>
      <c r="L15" s="149" t="n"/>
      <c r="M15" s="149" t="n"/>
      <c r="N15" s="150" t="n"/>
      <c r="O15" s="71" t="n"/>
      <c r="P15" s="149" t="n"/>
      <c r="Q15" s="149" t="n"/>
      <c r="R15" s="150" t="n"/>
      <c r="S15" s="51" t="n">
        <v>0.4690162037037037</v>
      </c>
      <c r="T15" s="149" t="n"/>
      <c r="U15" s="149" t="n"/>
      <c r="V15" s="149" t="n"/>
      <c r="W15" s="149" t="n"/>
      <c r="X15" s="150" t="n"/>
      <c r="Y15" s="51" t="n">
        <v>0.4690162037037037</v>
      </c>
      <c r="Z15" s="149" t="n"/>
      <c r="AA15" s="149" t="n"/>
      <c r="AB15" s="149" t="n"/>
      <c r="AC15" s="149" t="n"/>
      <c r="AD15" s="150" t="n"/>
      <c r="AE15" s="53" t="n">
        <v>0.4690393518518519</v>
      </c>
      <c r="AF15" s="149" t="n"/>
      <c r="AG15" s="149" t="n"/>
      <c r="AH15" s="149" t="n"/>
      <c r="AI15" s="149" t="n"/>
      <c r="AJ15" s="150" t="n"/>
      <c r="AK15" s="53" t="n">
        <v>0.4690393518518519</v>
      </c>
      <c r="AL15" s="149" t="n"/>
      <c r="AM15" s="149" t="n"/>
      <c r="AN15" s="149" t="n"/>
      <c r="AO15" s="149" t="n"/>
      <c r="AP15" s="150" t="n"/>
      <c r="AQ15" s="6" t="n"/>
      <c r="AR15" s="6" t="n"/>
      <c r="AS15" s="6" t="n"/>
      <c r="AT15" s="6" t="inlineStr">
        <is>
          <t xml:space="preserve"> </t>
        </is>
      </c>
      <c r="AU15" s="6" t="n"/>
      <c r="AV15" s="37" t="inlineStr">
        <is>
          <t>毫米</t>
        </is>
      </c>
      <c r="AW15" s="38" t="n">
        <v>2.078</v>
      </c>
      <c r="AX15" s="6" t="n"/>
      <c r="AY15" s="24" t="inlineStr">
        <is>
          <t>静压力修正</t>
        </is>
      </c>
      <c r="AZ15" s="150" t="n"/>
      <c r="BA15" s="37" t="inlineStr">
        <is>
          <t>液高厘米毫米数</t>
        </is>
      </c>
      <c r="BB15" s="6" t="n"/>
      <c r="BC15" s="6" t="n"/>
      <c r="BD15" s="6" t="inlineStr">
        <is>
          <t xml:space="preserve"> </t>
        </is>
      </c>
      <c r="BE15" s="6" t="n"/>
      <c r="BF15" s="37" t="inlineStr">
        <is>
          <t>毫米</t>
        </is>
      </c>
      <c r="BG15" s="38" t="n">
        <v>0</v>
      </c>
      <c r="BH15" s="6" t="n"/>
      <c r="BI15" s="24" t="inlineStr">
        <is>
          <t>静压力修正</t>
        </is>
      </c>
      <c r="BJ15" s="150" t="n"/>
      <c r="BK15" s="37" t="inlineStr">
        <is>
          <t>液高厘米毫米数</t>
        </is>
      </c>
    </row>
    <row r="16" ht="15" customHeight="1" s="140">
      <c r="A16" s="37" t="inlineStr">
        <is>
          <t>液高</t>
        </is>
      </c>
      <c r="B16" s="149" t="n"/>
      <c r="C16" s="149" t="n"/>
      <c r="D16" s="149" t="n"/>
      <c r="E16" s="149" t="n"/>
      <c r="F16" s="149" t="n"/>
      <c r="G16" s="149" t="n"/>
      <c r="H16" s="149" t="n"/>
      <c r="I16" s="149" t="n"/>
      <c r="J16" s="149" t="n"/>
      <c r="K16" s="149" t="n"/>
      <c r="L16" s="149" t="n"/>
      <c r="M16" s="149" t="n"/>
      <c r="N16" s="150" t="n"/>
      <c r="O16" s="71" t="inlineStr">
        <is>
          <t>m</t>
        </is>
      </c>
      <c r="P16" s="149" t="n"/>
      <c r="Q16" s="149" t="n"/>
      <c r="R16" s="150" t="n"/>
      <c r="S16" s="151" t="n">
        <v>5.216</v>
      </c>
      <c r="T16" s="149" t="n"/>
      <c r="U16" s="149" t="n"/>
      <c r="V16" s="149" t="n"/>
      <c r="W16" s="149" t="n"/>
      <c r="X16" s="150" t="n"/>
      <c r="Y16" s="151" t="n">
        <v>5.186</v>
      </c>
      <c r="Z16" s="149" t="n"/>
      <c r="AA16" s="149" t="n"/>
      <c r="AB16" s="149" t="n"/>
      <c r="AC16" s="149" t="n"/>
      <c r="AD16" s="150" t="n"/>
      <c r="AE16" s="152" t="n">
        <v>8</v>
      </c>
      <c r="AF16" s="149" t="n"/>
      <c r="AG16" s="149" t="n"/>
      <c r="AH16" s="149" t="n"/>
      <c r="AI16" s="149" t="n"/>
      <c r="AJ16" s="150" t="n"/>
      <c r="AK16" s="152" t="n">
        <v>2.498</v>
      </c>
      <c r="AL16" s="149" t="n"/>
      <c r="AM16" s="149" t="n"/>
      <c r="AN16" s="149" t="n"/>
      <c r="AO16" s="149" t="n"/>
      <c r="AP16" s="150" t="n"/>
      <c r="AQ16" s="6" t="n"/>
      <c r="AR16" s="6" t="n"/>
      <c r="AS16" s="6" t="n"/>
      <c r="AT16" s="6" t="n"/>
      <c r="AU16" s="6" t="n"/>
      <c r="AV16" s="37" t="inlineStr">
        <is>
          <t>静压力修正</t>
        </is>
      </c>
      <c r="AW16" s="153">
        <f>ROUND(((AZ16-AY16)*BA16/100+AY16)*S31*S29,3)</f>
        <v/>
      </c>
      <c r="AX16" s="6" t="n"/>
      <c r="AY16" s="47" t="n">
        <v>0.727</v>
      </c>
      <c r="AZ16" s="47" t="n">
        <v>0.7</v>
      </c>
      <c r="BA16" s="47">
        <f>(S16-ROUNDDOWN(S16,1))*10</f>
        <v/>
      </c>
      <c r="BB16" s="6" t="n"/>
      <c r="BC16" s="6" t="n"/>
      <c r="BD16" s="6" t="n"/>
      <c r="BE16" s="6" t="n"/>
      <c r="BF16" s="37" t="inlineStr">
        <is>
          <t>静压力修正</t>
        </is>
      </c>
      <c r="BG16" s="153">
        <f>ROUND(((BJ16-BI16)*BK16/100+BI16)*AE31*AE29,3)</f>
        <v/>
      </c>
      <c r="BH16" s="6" t="n"/>
      <c r="BI16" s="47" t="n">
        <v>0.6870000000000001</v>
      </c>
      <c r="BJ16" s="47" t="n">
        <v>0.6870000000000001</v>
      </c>
      <c r="BK16" s="47">
        <f>(AE16-ROUNDDOWN(AE16,1))*10</f>
        <v/>
      </c>
    </row>
    <row r="17" ht="15" customHeight="1" s="140">
      <c r="A17" s="37" t="inlineStr">
        <is>
          <t>平均温度Temperature  （cargo )</t>
        </is>
      </c>
      <c r="B17" s="149" t="n"/>
      <c r="C17" s="149" t="n"/>
      <c r="D17" s="149" t="n"/>
      <c r="E17" s="149" t="n"/>
      <c r="F17" s="149" t="n"/>
      <c r="G17" s="149" t="n"/>
      <c r="H17" s="149" t="n"/>
      <c r="I17" s="149" t="n"/>
      <c r="J17" s="149" t="n"/>
      <c r="K17" s="149" t="n"/>
      <c r="L17" s="149" t="n"/>
      <c r="M17" s="149" t="n"/>
      <c r="N17" s="150" t="n"/>
      <c r="O17" s="71" t="inlineStr">
        <is>
          <t>°C</t>
        </is>
      </c>
      <c r="P17" s="149" t="n"/>
      <c r="Q17" s="149" t="n"/>
      <c r="R17" s="150" t="n"/>
      <c r="S17" s="154" t="n">
        <v>35.2</v>
      </c>
      <c r="T17" s="149" t="n"/>
      <c r="U17" s="149" t="n"/>
      <c r="V17" s="149" t="n"/>
      <c r="W17" s="149" t="n"/>
      <c r="X17" s="150" t="n"/>
      <c r="Y17" s="154" t="n">
        <v>43.9</v>
      </c>
      <c r="Z17" s="149" t="n"/>
      <c r="AA17" s="149" t="n"/>
      <c r="AB17" s="149" t="n"/>
      <c r="AC17" s="149" t="n"/>
      <c r="AD17" s="150" t="n"/>
      <c r="AE17" s="155" t="n">
        <v>28.6</v>
      </c>
      <c r="AF17" s="149" t="n"/>
      <c r="AG17" s="149" t="n"/>
      <c r="AH17" s="149" t="n"/>
      <c r="AI17" s="149" t="n"/>
      <c r="AJ17" s="150" t="n"/>
      <c r="AK17" s="155" t="n">
        <v>29.8</v>
      </c>
      <c r="AL17" s="149" t="n"/>
      <c r="AM17" s="149" t="n"/>
      <c r="AN17" s="149" t="n"/>
      <c r="AO17" s="149" t="n"/>
      <c r="AP17" s="150" t="n"/>
      <c r="AQ17" s="6" t="n"/>
      <c r="AR17" s="6" t="n"/>
      <c r="AS17" s="6" t="n"/>
      <c r="AT17" s="6" t="n"/>
      <c r="AU17" s="6" t="n"/>
      <c r="AV17" s="37" t="inlineStr">
        <is>
          <t>总体积</t>
        </is>
      </c>
      <c r="AW17" s="59">
        <f>ROUND(AW13+AW14+AW15+AW16,3)</f>
        <v/>
      </c>
      <c r="AX17" s="6" t="n"/>
      <c r="AY17" s="131" t="n"/>
      <c r="AZ17" s="6" t="n"/>
      <c r="BA17" s="6" t="n"/>
      <c r="BB17" s="6" t="n"/>
      <c r="BC17" s="6" t="n"/>
      <c r="BD17" s="6" t="n"/>
      <c r="BE17" s="6" t="n"/>
      <c r="BF17" s="37" t="inlineStr">
        <is>
          <t>总体积</t>
        </is>
      </c>
      <c r="BG17" s="153">
        <f>ROUND(BG13+BG14+BG15+BG16,3)</f>
        <v/>
      </c>
      <c r="BH17" s="6" t="n"/>
      <c r="BI17" s="131" t="n"/>
      <c r="BJ17" s="6" t="n"/>
      <c r="BK17" s="6" t="n"/>
    </row>
    <row r="18" ht="15" customHeight="1" s="140">
      <c r="A18" s="37" t="inlineStr">
        <is>
          <t>环境温度Temperature （entironment ）</t>
        </is>
      </c>
      <c r="B18" s="149" t="n"/>
      <c r="C18" s="149" t="n"/>
      <c r="D18" s="149" t="n"/>
      <c r="E18" s="149" t="n"/>
      <c r="F18" s="149" t="n"/>
      <c r="G18" s="149" t="n"/>
      <c r="H18" s="149" t="n"/>
      <c r="I18" s="149" t="n"/>
      <c r="J18" s="149" t="n"/>
      <c r="K18" s="149" t="n"/>
      <c r="L18" s="149" t="n"/>
      <c r="M18" s="149" t="n"/>
      <c r="N18" s="150" t="n"/>
      <c r="O18" s="71" t="inlineStr">
        <is>
          <t>°C</t>
        </is>
      </c>
      <c r="P18" s="149" t="n"/>
      <c r="Q18" s="149" t="n"/>
      <c r="R18" s="150" t="n"/>
      <c r="S18" s="156" t="n">
        <v>0</v>
      </c>
      <c r="T18" s="149" t="n"/>
      <c r="U18" s="149" t="n"/>
      <c r="V18" s="149" t="n"/>
      <c r="W18" s="149" t="n"/>
      <c r="X18" s="150" t="n"/>
      <c r="Y18" s="156" t="n">
        <v>0</v>
      </c>
      <c r="Z18" s="149" t="n"/>
      <c r="AA18" s="149" t="n"/>
      <c r="AB18" s="149" t="n"/>
      <c r="AC18" s="149" t="n"/>
      <c r="AD18" s="150" t="n"/>
      <c r="AE18" s="155" t="n">
        <v>0</v>
      </c>
      <c r="AF18" s="149" t="n"/>
      <c r="AG18" s="149" t="n"/>
      <c r="AH18" s="149" t="n"/>
      <c r="AI18" s="149" t="n"/>
      <c r="AJ18" s="150" t="n"/>
      <c r="AK18" s="155" t="n">
        <v>0</v>
      </c>
      <c r="AL18" s="149" t="n"/>
      <c r="AM18" s="149" t="n"/>
      <c r="AN18" s="149" t="n"/>
      <c r="AO18" s="149" t="n"/>
      <c r="AP18" s="150" t="n"/>
      <c r="AQ18" s="6" t="n"/>
      <c r="AR18" s="6" t="n"/>
      <c r="AS18" s="6" t="n"/>
      <c r="AT18" s="6" t="n"/>
      <c r="AU18" s="6" t="n"/>
      <c r="AV18" s="37" t="inlineStr">
        <is>
          <t>水体积</t>
        </is>
      </c>
      <c r="AW18" s="38" t="n">
        <v>0</v>
      </c>
      <c r="AX18" s="6" t="n"/>
      <c r="AY18" s="6" t="n"/>
      <c r="AZ18" s="6" t="n"/>
      <c r="BA18" s="6" t="n"/>
      <c r="BB18" s="6" t="n"/>
      <c r="BC18" s="6" t="n"/>
      <c r="BD18" s="6" t="n"/>
      <c r="BE18" s="6" t="n"/>
      <c r="BF18" s="37" t="inlineStr">
        <is>
          <t>水体积</t>
        </is>
      </c>
      <c r="BG18" s="38" t="n">
        <v>1.452</v>
      </c>
      <c r="BH18" s="6" t="n"/>
      <c r="BI18" s="6" t="n"/>
      <c r="BJ18" s="6" t="n"/>
      <c r="BK18" s="6" t="n"/>
    </row>
    <row r="19" ht="15" customHeight="1" s="140">
      <c r="A19" s="37" t="inlineStr">
        <is>
          <t>底水高度Free Water Gauge</t>
        </is>
      </c>
      <c r="B19" s="149" t="n"/>
      <c r="C19" s="149" t="n"/>
      <c r="D19" s="149" t="n"/>
      <c r="E19" s="149" t="n"/>
      <c r="F19" s="149" t="n"/>
      <c r="G19" s="149" t="n"/>
      <c r="H19" s="149" t="n"/>
      <c r="I19" s="149" t="n"/>
      <c r="J19" s="149" t="n"/>
      <c r="K19" s="149" t="n"/>
      <c r="L19" s="149" t="n"/>
      <c r="M19" s="149" t="n"/>
      <c r="N19" s="150" t="n"/>
      <c r="O19" s="71" t="inlineStr">
        <is>
          <t>mm</t>
        </is>
      </c>
      <c r="P19" s="149" t="n"/>
      <c r="Q19" s="149" t="n"/>
      <c r="R19" s="150" t="n"/>
      <c r="S19" s="47" t="n">
        <v>0.012</v>
      </c>
      <c r="T19" s="149" t="n"/>
      <c r="U19" s="149" t="n"/>
      <c r="V19" s="149" t="n"/>
      <c r="W19" s="149" t="n"/>
      <c r="X19" s="150" t="n"/>
      <c r="Y19" s="47" t="n">
        <v>0.012</v>
      </c>
      <c r="Z19" s="149" t="n"/>
      <c r="AA19" s="149" t="n"/>
      <c r="AB19" s="149" t="n"/>
      <c r="AC19" s="149" t="n"/>
      <c r="AD19" s="150" t="n"/>
      <c r="AE19" s="71" t="n">
        <v>0.015</v>
      </c>
      <c r="AF19" s="149" t="n"/>
      <c r="AG19" s="149" t="n"/>
      <c r="AH19" s="149" t="n"/>
      <c r="AI19" s="149" t="n"/>
      <c r="AJ19" s="150" t="n"/>
      <c r="AK19" s="71" t="n">
        <v>0.015</v>
      </c>
      <c r="AL19" s="149" t="n"/>
      <c r="AM19" s="149" t="n"/>
      <c r="AN19" s="149" t="n"/>
      <c r="AO19" s="149" t="n"/>
      <c r="AP19" s="150" t="n"/>
      <c r="AQ19" s="6" t="n"/>
      <c r="AR19" s="6" t="n"/>
      <c r="AS19" s="6" t="n"/>
      <c r="AT19" s="6" t="inlineStr">
        <is>
          <t xml:space="preserve"> </t>
        </is>
      </c>
      <c r="AU19" s="6" t="n"/>
      <c r="AV19" s="131" t="n"/>
      <c r="AW19" s="6" t="n"/>
      <c r="AX19" s="6" t="n"/>
      <c r="AY19" s="6" t="n"/>
      <c r="AZ19" s="6" t="n"/>
      <c r="BA19" s="6" t="n"/>
      <c r="BB19" s="6" t="n"/>
      <c r="BC19" s="6" t="n"/>
      <c r="BD19" s="6" t="inlineStr">
        <is>
          <t xml:space="preserve"> </t>
        </is>
      </c>
      <c r="BE19" s="6" t="n"/>
      <c r="BF19" s="131" t="n"/>
      <c r="BG19" s="6" t="n"/>
      <c r="BH19" s="6" t="n"/>
      <c r="BI19" s="6" t="n"/>
      <c r="BJ19" s="6" t="n"/>
      <c r="BK19" s="6" t="n"/>
    </row>
    <row r="20" ht="15" customHeight="1" s="140">
      <c r="A20" s="37" t="inlineStr">
        <is>
          <t>参考总高（Reference Height）</t>
        </is>
      </c>
      <c r="B20" s="149" t="n"/>
      <c r="C20" s="149" t="n"/>
      <c r="D20" s="149" t="n"/>
      <c r="E20" s="149" t="n"/>
      <c r="F20" s="149" t="n"/>
      <c r="G20" s="149" t="n"/>
      <c r="H20" s="149" t="n"/>
      <c r="I20" s="149" t="n"/>
      <c r="J20" s="149" t="n"/>
      <c r="K20" s="149" t="n"/>
      <c r="L20" s="149" t="n"/>
      <c r="M20" s="149" t="n"/>
      <c r="N20" s="150" t="n"/>
      <c r="O20" s="71" t="inlineStr">
        <is>
          <t>m</t>
        </is>
      </c>
      <c r="P20" s="149" t="n"/>
      <c r="Q20" s="149" t="n"/>
      <c r="R20" s="150" t="n"/>
      <c r="S20" s="144" t="n">
        <v>18.545</v>
      </c>
      <c r="T20" s="149" t="n"/>
      <c r="U20" s="149" t="n"/>
      <c r="V20" s="149" t="n"/>
      <c r="W20" s="149" t="n"/>
      <c r="X20" s="149" t="n"/>
      <c r="Y20" s="149" t="n"/>
      <c r="Z20" s="149" t="n"/>
      <c r="AA20" s="149" t="n"/>
      <c r="AB20" s="149" t="n"/>
      <c r="AC20" s="149" t="n"/>
      <c r="AD20" s="150" t="n"/>
      <c r="AE20" s="157" t="n">
        <v>18.545</v>
      </c>
      <c r="AF20" s="149" t="n"/>
      <c r="AG20" s="149" t="n"/>
      <c r="AH20" s="149" t="n"/>
      <c r="AI20" s="149" t="n"/>
      <c r="AJ20" s="149" t="n"/>
      <c r="AK20" s="149" t="n"/>
      <c r="AL20" s="149" t="n"/>
      <c r="AM20" s="149" t="n"/>
      <c r="AN20" s="149" t="n"/>
      <c r="AO20" s="149" t="n"/>
      <c r="AP20" s="150" t="n"/>
      <c r="AQ20" s="6" t="n"/>
      <c r="AR20" s="6" t="n"/>
      <c r="AS20" s="6" t="n"/>
      <c r="AT20" s="6" t="n"/>
      <c r="AU20" s="6" t="n"/>
      <c r="AV20" s="27" t="inlineStr">
        <is>
          <t>后尺</t>
        </is>
      </c>
      <c r="AX20" s="6" t="n"/>
      <c r="AY20" s="6" t="n"/>
      <c r="AZ20" s="6" t="n"/>
      <c r="BA20" s="6" t="n"/>
      <c r="BB20" s="6" t="n"/>
      <c r="BC20" s="6" t="n"/>
      <c r="BD20" s="6" t="n"/>
      <c r="BE20" s="6" t="n"/>
      <c r="BF20" s="27" t="inlineStr">
        <is>
          <t>2罐后尺</t>
        </is>
      </c>
      <c r="BH20" s="6" t="n"/>
      <c r="BI20" s="6" t="n"/>
      <c r="BJ20" s="6" t="n"/>
      <c r="BK20" s="6" t="n"/>
    </row>
    <row r="21" ht="15" customHeight="1" s="140">
      <c r="A21" s="37" t="inlineStr">
        <is>
          <t>实测总高（Obeserved Reference Height）</t>
        </is>
      </c>
      <c r="B21" s="149" t="n"/>
      <c r="C21" s="149" t="n"/>
      <c r="D21" s="149" t="n"/>
      <c r="E21" s="149" t="n"/>
      <c r="F21" s="149" t="n"/>
      <c r="G21" s="149" t="n"/>
      <c r="H21" s="149" t="n"/>
      <c r="I21" s="149" t="n"/>
      <c r="J21" s="149" t="n"/>
      <c r="K21" s="149" t="n"/>
      <c r="L21" s="149" t="n"/>
      <c r="M21" s="149" t="n"/>
      <c r="N21" s="150" t="n"/>
      <c r="O21" s="71" t="inlineStr">
        <is>
          <t>m</t>
        </is>
      </c>
      <c r="P21" s="149" t="n"/>
      <c r="Q21" s="149" t="n"/>
      <c r="R21" s="150" t="n"/>
      <c r="S21" s="144" t="n">
        <v>18.545</v>
      </c>
      <c r="T21" s="149" t="n"/>
      <c r="U21" s="149" t="n"/>
      <c r="V21" s="149" t="n"/>
      <c r="W21" s="149" t="n"/>
      <c r="X21" s="150" t="n"/>
      <c r="Y21" s="144" t="n">
        <v>18.545</v>
      </c>
      <c r="Z21" s="149" t="n"/>
      <c r="AA21" s="149" t="n"/>
      <c r="AB21" s="149" t="n"/>
      <c r="AC21" s="149" t="n"/>
      <c r="AD21" s="150" t="n"/>
      <c r="AE21" s="157" t="n">
        <v>18.545</v>
      </c>
      <c r="AF21" s="149" t="n"/>
      <c r="AG21" s="149" t="n"/>
      <c r="AH21" s="149" t="n"/>
      <c r="AI21" s="149" t="n"/>
      <c r="AJ21" s="150" t="n"/>
      <c r="AK21" s="157" t="n">
        <v>18.545</v>
      </c>
      <c r="AL21" s="149" t="n"/>
      <c r="AM21" s="149" t="n"/>
      <c r="AN21" s="149" t="n"/>
      <c r="AO21" s="149" t="n"/>
      <c r="AP21" s="150" t="n"/>
      <c r="AQ21" s="6" t="n"/>
      <c r="AR21" s="6" t="n"/>
      <c r="AS21" s="6" t="n"/>
      <c r="AT21" s="6" t="n"/>
      <c r="AU21" s="6" t="n"/>
      <c r="AX21" s="6" t="n"/>
      <c r="AY21" s="6" t="n"/>
      <c r="AZ21" s="6" t="n"/>
      <c r="BA21" s="6" t="n"/>
      <c r="BB21" s="6" t="n"/>
      <c r="BC21" s="6" t="n"/>
      <c r="BD21" s="6" t="n"/>
      <c r="BE21" s="6" t="n"/>
      <c r="BH21" s="6" t="n"/>
      <c r="BI21" s="6" t="n"/>
      <c r="BJ21" s="6" t="n"/>
      <c r="BK21" s="6" t="n"/>
    </row>
    <row r="22" ht="15" customHeight="1" s="140">
      <c r="A22" s="37" t="inlineStr">
        <is>
          <t>总观测体积Total Observed Volume</t>
        </is>
      </c>
      <c r="B22" s="149" t="n"/>
      <c r="C22" s="149" t="n"/>
      <c r="D22" s="149" t="n"/>
      <c r="E22" s="149" t="n"/>
      <c r="F22" s="149" t="n"/>
      <c r="G22" s="149" t="n"/>
      <c r="H22" s="149" t="n"/>
      <c r="I22" s="149" t="n"/>
      <c r="J22" s="149" t="n"/>
      <c r="K22" s="149" t="n"/>
      <c r="L22" s="149" t="n"/>
      <c r="M22" s="149" t="n"/>
      <c r="N22" s="150" t="n"/>
      <c r="O22" s="71" t="inlineStr">
        <is>
          <t>m³</t>
        </is>
      </c>
      <c r="P22" s="149" t="n"/>
      <c r="Q22" s="149" t="n"/>
      <c r="R22" s="150" t="n"/>
      <c r="S22" s="152">
        <f>AW17</f>
        <v/>
      </c>
      <c r="T22" s="149" t="n"/>
      <c r="U22" s="149" t="n"/>
      <c r="V22" s="149" t="n"/>
      <c r="W22" s="149" t="n"/>
      <c r="X22" s="150" t="n"/>
      <c r="Y22" s="152">
        <f>AW27</f>
        <v/>
      </c>
      <c r="Z22" s="149" t="n"/>
      <c r="AA22" s="149" t="n"/>
      <c r="AB22" s="149" t="n"/>
      <c r="AC22" s="149" t="n"/>
      <c r="AD22" s="150" t="n"/>
      <c r="AE22" s="157">
        <f>BG17</f>
        <v/>
      </c>
      <c r="AF22" s="149" t="n"/>
      <c r="AG22" s="149" t="n"/>
      <c r="AH22" s="149" t="n"/>
      <c r="AI22" s="149" t="n"/>
      <c r="AJ22" s="150" t="n"/>
      <c r="AK22" s="157">
        <f>BG27</f>
        <v/>
      </c>
      <c r="AL22" s="149" t="n"/>
      <c r="AM22" s="149" t="n"/>
      <c r="AN22" s="149" t="n"/>
      <c r="AO22" s="149" t="n"/>
      <c r="AP22" s="150" t="n"/>
      <c r="AQ22" s="6" t="n"/>
      <c r="AR22" s="6" t="n"/>
      <c r="AS22" s="6" t="n"/>
      <c r="AT22" s="6" t="n"/>
      <c r="AU22" s="6" t="n"/>
      <c r="AV22" s="24" t="inlineStr">
        <is>
          <t>油体积</t>
        </is>
      </c>
      <c r="AW22" s="150" t="n"/>
      <c r="AX22" s="32" t="n"/>
      <c r="AY22" s="27" t="n"/>
      <c r="BA22" s="6" t="n"/>
      <c r="BB22" s="6" t="n"/>
      <c r="BC22" s="6" t="n"/>
      <c r="BD22" s="6" t="n"/>
      <c r="BE22" s="6" t="n"/>
      <c r="BF22" s="24" t="inlineStr">
        <is>
          <t>油体积</t>
        </is>
      </c>
      <c r="BG22" s="150" t="n"/>
      <c r="BH22" s="32" t="n"/>
      <c r="BI22" s="27" t="n"/>
      <c r="BK22" s="6" t="n"/>
    </row>
    <row r="23" ht="15" customHeight="1" s="140">
      <c r="A23" s="37" t="inlineStr">
        <is>
          <t>底水体积Free Water</t>
        </is>
      </c>
      <c r="B23" s="149" t="n"/>
      <c r="C23" s="149" t="n"/>
      <c r="D23" s="149" t="n"/>
      <c r="E23" s="149" t="n"/>
      <c r="F23" s="149" t="n"/>
      <c r="G23" s="149" t="n"/>
      <c r="H23" s="149" t="n"/>
      <c r="I23" s="149" t="n"/>
      <c r="J23" s="149" t="n"/>
      <c r="K23" s="149" t="n"/>
      <c r="L23" s="149" t="n"/>
      <c r="M23" s="149" t="n"/>
      <c r="N23" s="150" t="n"/>
      <c r="O23" s="71" t="inlineStr">
        <is>
          <t>m³</t>
        </is>
      </c>
      <c r="P23" s="149" t="n"/>
      <c r="Q23" s="149" t="n"/>
      <c r="R23" s="150" t="n"/>
      <c r="S23" s="157">
        <f>AW18</f>
        <v/>
      </c>
      <c r="T23" s="149" t="n"/>
      <c r="U23" s="149" t="n"/>
      <c r="V23" s="149" t="n"/>
      <c r="W23" s="149" t="n"/>
      <c r="X23" s="150" t="n"/>
      <c r="Y23" s="157">
        <f>AW28</f>
        <v/>
      </c>
      <c r="Z23" s="149" t="n"/>
      <c r="AA23" s="149" t="n"/>
      <c r="AB23" s="149" t="n"/>
      <c r="AC23" s="149" t="n"/>
      <c r="AD23" s="150" t="n"/>
      <c r="AE23" s="152">
        <f>BG18</f>
        <v/>
      </c>
      <c r="AF23" s="149" t="n"/>
      <c r="AG23" s="149" t="n"/>
      <c r="AH23" s="149" t="n"/>
      <c r="AI23" s="149" t="n"/>
      <c r="AJ23" s="150" t="n"/>
      <c r="AK23" s="152">
        <f>BG28</f>
        <v/>
      </c>
      <c r="AL23" s="149" t="n"/>
      <c r="AM23" s="149" t="n"/>
      <c r="AN23" s="149" t="n"/>
      <c r="AO23" s="149" t="n"/>
      <c r="AP23" s="150" t="n"/>
      <c r="AQ23" s="6" t="n"/>
      <c r="AR23" s="6" t="n"/>
      <c r="AS23" s="6" t="n"/>
      <c r="AT23" s="6" t="n"/>
      <c r="AU23" s="6" t="n"/>
      <c r="AV23" s="37" t="inlineStr">
        <is>
          <t>米高</t>
        </is>
      </c>
      <c r="AW23" s="38" t="n">
        <v>1781.324</v>
      </c>
      <c r="AX23" s="6" t="n"/>
      <c r="AY23" s="131" t="n"/>
      <c r="AZ23" s="6" t="n"/>
      <c r="BA23" s="6" t="n"/>
      <c r="BB23" s="6" t="n"/>
      <c r="BC23" s="6" t="n"/>
      <c r="BD23" s="6" t="n"/>
      <c r="BE23" s="6" t="n"/>
      <c r="BF23" s="37" t="inlineStr">
        <is>
          <t>米高</t>
        </is>
      </c>
      <c r="BG23" s="38" t="n">
        <v>556.7619999999999</v>
      </c>
      <c r="BH23" s="6" t="n"/>
      <c r="BI23" s="131" t="n"/>
      <c r="BJ23" s="6" t="n"/>
      <c r="BK23" s="6" t="n"/>
    </row>
    <row r="24" ht="15" customHeight="1" s="140">
      <c r="A24" s="37" t="inlineStr">
        <is>
          <t>罐壁修正系数Tank Shell Expansion Factor</t>
        </is>
      </c>
      <c r="B24" s="149" t="n"/>
      <c r="C24" s="149" t="n"/>
      <c r="D24" s="149" t="n"/>
      <c r="E24" s="149" t="n"/>
      <c r="F24" s="149" t="n"/>
      <c r="G24" s="149" t="n"/>
      <c r="H24" s="149" t="n"/>
      <c r="I24" s="149" t="n"/>
      <c r="J24" s="149" t="n"/>
      <c r="K24" s="149" t="n"/>
      <c r="L24" s="149" t="n"/>
      <c r="M24" s="149" t="n"/>
      <c r="N24" s="150" t="n"/>
      <c r="O24" s="71" t="n"/>
      <c r="P24" s="149" t="n"/>
      <c r="Q24" s="149" t="n"/>
      <c r="R24" s="150" t="n"/>
      <c r="S24" s="158">
        <f>IF(AV7="是",ROUND((S17-20)*0.000012*3+1,5),ROUND(((S17*7+S18)/8-20)*0.000012*2+1,5))</f>
        <v/>
      </c>
      <c r="T24" s="149" t="n"/>
      <c r="U24" s="149" t="n"/>
      <c r="V24" s="149" t="n"/>
      <c r="W24" s="149" t="n"/>
      <c r="X24" s="150" t="n"/>
      <c r="Y24" s="158">
        <f>IF(AV7="是",ROUND((Y17-20)*0.000012*3+1,5),ROUND(((Y17*7+Y18)/8-20)*0.000012*2+1,5))</f>
        <v/>
      </c>
      <c r="Z24" s="149" t="n"/>
      <c r="AA24" s="149" t="n"/>
      <c r="AB24" s="149" t="n"/>
      <c r="AC24" s="149" t="n"/>
      <c r="AD24" s="150" t="n"/>
      <c r="AE24" s="158">
        <f>IF(BF7="是",ROUND((AE17-20)*0.000012*3+1,5),ROUND(((AE17*7+AE18)/8-20)*0.000012*2+1,5))</f>
        <v/>
      </c>
      <c r="AF24" s="149" t="n"/>
      <c r="AG24" s="149" t="n"/>
      <c r="AH24" s="149" t="n"/>
      <c r="AI24" s="149" t="n"/>
      <c r="AJ24" s="150" t="n"/>
      <c r="AK24" s="158">
        <f>IF(BF7="是",ROUND((AK17-20)*0.000012*3+1,5),ROUND(((AK17*7+AK18)/8-20)*0.000012*2+1,5))</f>
        <v/>
      </c>
      <c r="AL24" s="149" t="n"/>
      <c r="AM24" s="149" t="n"/>
      <c r="AN24" s="149" t="n"/>
      <c r="AO24" s="149" t="n"/>
      <c r="AP24" s="150" t="n"/>
      <c r="AQ24" s="6" t="n"/>
      <c r="AR24" s="6" t="n"/>
      <c r="AS24" s="6" t="n"/>
      <c r="AT24" s="6" t="n"/>
      <c r="AU24" s="6" t="n"/>
      <c r="AV24" s="37" t="inlineStr">
        <is>
          <t>厘米</t>
        </is>
      </c>
      <c r="AW24" s="38" t="n">
        <v>3.464</v>
      </c>
      <c r="AX24" s="6" t="n"/>
      <c r="AY24" s="131" t="n"/>
      <c r="AZ24" s="6" t="n"/>
      <c r="BA24" s="6" t="n"/>
      <c r="BB24" s="6" t="n"/>
      <c r="BC24" s="6" t="n"/>
      <c r="BD24" s="6" t="n"/>
      <c r="BE24" s="6" t="n"/>
      <c r="BF24" s="37" t="inlineStr">
        <is>
          <t>厘米</t>
        </is>
      </c>
      <c r="BG24" s="38" t="n">
        <v>0</v>
      </c>
      <c r="BH24" s="6" t="n"/>
      <c r="BI24" s="131" t="n"/>
      <c r="BJ24" s="6" t="n"/>
      <c r="BK24" s="6" t="n"/>
    </row>
    <row r="25" ht="15" customHeight="1" s="140">
      <c r="A25" s="159" t="inlineStr">
        <is>
          <t>总观测体积（减水）Total Observed Volume（Without water）</t>
        </is>
      </c>
      <c r="B25" s="149" t="n"/>
      <c r="C25" s="149" t="n"/>
      <c r="D25" s="149" t="n"/>
      <c r="E25" s="149" t="n"/>
      <c r="F25" s="149" t="n"/>
      <c r="G25" s="149" t="n"/>
      <c r="H25" s="149" t="n"/>
      <c r="I25" s="149" t="n"/>
      <c r="J25" s="149" t="n"/>
      <c r="K25" s="149" t="n"/>
      <c r="L25" s="149" t="n"/>
      <c r="M25" s="149" t="n"/>
      <c r="N25" s="150" t="n"/>
      <c r="O25" s="71" t="inlineStr">
        <is>
          <t>m³</t>
        </is>
      </c>
      <c r="P25" s="149" t="n"/>
      <c r="Q25" s="149" t="n"/>
      <c r="R25" s="150" t="n"/>
      <c r="S25" s="157">
        <f>ROUND((S22-S23)*S24,3)</f>
        <v/>
      </c>
      <c r="T25" s="149" t="n"/>
      <c r="U25" s="149" t="n"/>
      <c r="V25" s="149" t="n"/>
      <c r="W25" s="149" t="n"/>
      <c r="X25" s="150" t="n"/>
      <c r="Y25" s="157">
        <f>ROUND((Y22-Y23)*Y24,3)</f>
        <v/>
      </c>
      <c r="Z25" s="149" t="n"/>
      <c r="AA25" s="149" t="n"/>
      <c r="AB25" s="149" t="n"/>
      <c r="AC25" s="149" t="n"/>
      <c r="AD25" s="150" t="n"/>
      <c r="AE25" s="157">
        <f>ROUND((AE22-AE23)*AE24,3)</f>
        <v/>
      </c>
      <c r="AF25" s="149" t="n"/>
      <c r="AG25" s="149" t="n"/>
      <c r="AH25" s="149" t="n"/>
      <c r="AI25" s="149" t="n"/>
      <c r="AJ25" s="150" t="n"/>
      <c r="AK25" s="157">
        <f>ROUND((AK22-AK23)*AK24,3)</f>
        <v/>
      </c>
      <c r="AL25" s="149" t="n"/>
      <c r="AM25" s="149" t="n"/>
      <c r="AN25" s="149" t="n"/>
      <c r="AO25" s="149" t="n"/>
      <c r="AP25" s="150" t="n"/>
      <c r="AQ25" s="6" t="n"/>
      <c r="AR25" s="6" t="n"/>
      <c r="AS25" s="6" t="n"/>
      <c r="AT25" s="6" t="n"/>
      <c r="AU25" s="6" t="n"/>
      <c r="AV25" s="37" t="inlineStr">
        <is>
          <t>毫米</t>
        </is>
      </c>
      <c r="AW25" s="38" t="n">
        <v>2.078</v>
      </c>
      <c r="AX25" s="6" t="n"/>
      <c r="AY25" s="24" t="inlineStr">
        <is>
          <t>静压力修正</t>
        </is>
      </c>
      <c r="AZ25" s="150" t="n"/>
      <c r="BA25" s="37" t="inlineStr">
        <is>
          <t>液高厘米毫米数</t>
        </is>
      </c>
      <c r="BB25" s="6" t="n"/>
      <c r="BC25" s="6" t="n"/>
      <c r="BD25" s="6" t="n"/>
      <c r="BE25" s="6" t="n"/>
      <c r="BF25" s="37" t="inlineStr">
        <is>
          <t>毫米</t>
        </is>
      </c>
      <c r="BG25" s="38" t="n">
        <v>1.815</v>
      </c>
      <c r="BH25" s="6" t="n"/>
      <c r="BI25" s="24" t="inlineStr">
        <is>
          <t>静压力修正</t>
        </is>
      </c>
      <c r="BJ25" s="150" t="n"/>
      <c r="BK25" s="37" t="inlineStr">
        <is>
          <t>液高厘米毫米数</t>
        </is>
      </c>
    </row>
    <row r="26" ht="15" customHeight="1" s="140">
      <c r="A26" s="37" t="inlineStr">
        <is>
          <t>浮盘体积Float Roof Volume</t>
        </is>
      </c>
      <c r="B26" s="149" t="n"/>
      <c r="C26" s="149" t="n"/>
      <c r="D26" s="149" t="n"/>
      <c r="E26" s="149" t="n"/>
      <c r="F26" s="149" t="n"/>
      <c r="G26" s="149" t="n"/>
      <c r="H26" s="149" t="n"/>
      <c r="I26" s="149" t="n"/>
      <c r="J26" s="149" t="n"/>
      <c r="K26" s="149" t="n"/>
      <c r="L26" s="149" t="n"/>
      <c r="M26" s="149" t="n"/>
      <c r="N26" s="150" t="n"/>
      <c r="O26" s="71" t="inlineStr">
        <is>
          <t>m³</t>
        </is>
      </c>
      <c r="P26" s="149" t="n"/>
      <c r="Q26" s="149" t="n"/>
      <c r="R26" s="150" t="n"/>
      <c r="S26" s="157">
        <f>ROUND(AV3/S29/S32,3)</f>
        <v/>
      </c>
      <c r="T26" s="149" t="n"/>
      <c r="U26" s="149" t="n"/>
      <c r="V26" s="149" t="n"/>
      <c r="W26" s="149" t="n"/>
      <c r="X26" s="150" t="n"/>
      <c r="Y26" s="157">
        <f>ROUND(AV5/Y29/Y32,3)</f>
        <v/>
      </c>
      <c r="Z26" s="149" t="n"/>
      <c r="AA26" s="149" t="n"/>
      <c r="AB26" s="149" t="n"/>
      <c r="AC26" s="149" t="n"/>
      <c r="AD26" s="150" t="n"/>
      <c r="AE26" s="157">
        <f>ROUND(AV3/AE29/AE32,3)</f>
        <v/>
      </c>
      <c r="AF26" s="149" t="n"/>
      <c r="AG26" s="149" t="n"/>
      <c r="AH26" s="149" t="n"/>
      <c r="AI26" s="149" t="n"/>
      <c r="AJ26" s="150" t="n"/>
      <c r="AK26" s="157">
        <f>ROUND(AV5/AK29/AK32,3)</f>
        <v/>
      </c>
      <c r="AL26" s="149" t="n"/>
      <c r="AM26" s="149" t="n"/>
      <c r="AN26" s="149" t="n"/>
      <c r="AO26" s="149" t="n"/>
      <c r="AP26" s="150" t="n"/>
      <c r="AQ26" s="6" t="n"/>
      <c r="AR26" s="6" t="n"/>
      <c r="AS26" s="6" t="n"/>
      <c r="AT26" s="6" t="n"/>
      <c r="AU26" s="6" t="n"/>
      <c r="AV26" s="37" t="inlineStr">
        <is>
          <t>静压力修正</t>
        </is>
      </c>
      <c r="AW26" s="153">
        <f>ROUND(((AZ26-AY26)*BA26/100+AY26)*Y31*Y29,3)</f>
        <v/>
      </c>
      <c r="AX26" s="6" t="n"/>
      <c r="AY26" s="47" t="n">
        <v>0.727</v>
      </c>
      <c r="AZ26" s="47" t="n">
        <v>0.727</v>
      </c>
      <c r="BA26" s="47">
        <f>(Y16-ROUNDDOWN(Y16,1))*10</f>
        <v/>
      </c>
      <c r="BB26" s="6" t="n"/>
      <c r="BC26" s="6" t="n"/>
      <c r="BD26" s="6" t="n"/>
      <c r="BE26" s="6" t="n"/>
      <c r="BF26" s="37" t="inlineStr">
        <is>
          <t>静压力修正</t>
        </is>
      </c>
      <c r="BG26" s="153">
        <f>ROUND(((BJ26-BI26)*BK26/100+BI26)*AK31*AK29,3)</f>
        <v/>
      </c>
      <c r="BH26" s="6" t="n"/>
      <c r="BI26" s="47" t="n">
        <v>0.062</v>
      </c>
      <c r="BJ26" s="47" t="n">
        <v>0.062</v>
      </c>
      <c r="BK26" s="47">
        <f>(AK16-ROUNDDOWN(AK16,1))*10</f>
        <v/>
      </c>
    </row>
    <row r="27" ht="15" customHeight="1" s="140">
      <c r="A27" s="37" t="inlineStr">
        <is>
          <t>管线体积Pipeline Volume</t>
        </is>
      </c>
      <c r="B27" s="149" t="n"/>
      <c r="C27" s="149" t="n"/>
      <c r="D27" s="149" t="n"/>
      <c r="E27" s="149" t="n"/>
      <c r="F27" s="149" t="n"/>
      <c r="G27" s="149" t="n"/>
      <c r="H27" s="149" t="n"/>
      <c r="I27" s="149" t="n"/>
      <c r="J27" s="149" t="n"/>
      <c r="K27" s="149" t="n"/>
      <c r="L27" s="149" t="n"/>
      <c r="M27" s="149" t="n"/>
      <c r="N27" s="150" t="n"/>
      <c r="O27" s="71" t="inlineStr">
        <is>
          <t>m³</t>
        </is>
      </c>
      <c r="P27" s="149" t="n"/>
      <c r="Q27" s="149" t="n"/>
      <c r="R27" s="150" t="n"/>
      <c r="S27" s="144" t="n">
        <v>0</v>
      </c>
      <c r="T27" s="149" t="n"/>
      <c r="U27" s="149" t="n"/>
      <c r="V27" s="149" t="n"/>
      <c r="W27" s="149" t="n"/>
      <c r="X27" s="150" t="n"/>
      <c r="Y27" s="144" t="n">
        <v>0</v>
      </c>
      <c r="Z27" s="149" t="n"/>
      <c r="AA27" s="149" t="n"/>
      <c r="AB27" s="149" t="n"/>
      <c r="AC27" s="149" t="n"/>
      <c r="AD27" s="150" t="n"/>
      <c r="AE27" s="144" t="n">
        <v>0</v>
      </c>
      <c r="AF27" s="149" t="n"/>
      <c r="AG27" s="149" t="n"/>
      <c r="AH27" s="149" t="n"/>
      <c r="AI27" s="149" t="n"/>
      <c r="AJ27" s="150" t="n"/>
      <c r="AK27" s="144" t="n">
        <v>0</v>
      </c>
      <c r="AL27" s="149" t="n"/>
      <c r="AM27" s="149" t="n"/>
      <c r="AN27" s="149" t="n"/>
      <c r="AO27" s="149" t="n"/>
      <c r="AP27" s="150" t="n"/>
      <c r="AQ27" s="6" t="n"/>
      <c r="AR27" s="6" t="n"/>
      <c r="AS27" s="6" t="n"/>
      <c r="AT27" s="6" t="n"/>
      <c r="AU27" s="6" t="n"/>
      <c r="AV27" s="37" t="inlineStr">
        <is>
          <t>总体积</t>
        </is>
      </c>
      <c r="AW27" s="79">
        <f>ROUND(AW23+AW24+AW25+AW26,3)</f>
        <v/>
      </c>
      <c r="AX27" s="6" t="n"/>
      <c r="AY27" s="6" t="n"/>
      <c r="AZ27" s="6" t="n"/>
      <c r="BA27" s="6" t="n"/>
      <c r="BB27" s="6" t="n"/>
      <c r="BC27" s="6" t="n"/>
      <c r="BD27" s="6" t="n"/>
      <c r="BE27" s="6" t="n"/>
      <c r="BF27" s="37" t="inlineStr">
        <is>
          <t>总体积</t>
        </is>
      </c>
      <c r="BG27" s="79">
        <f>ROUND(BG23+BG24+BG25+BG26,3)</f>
        <v/>
      </c>
      <c r="BH27" s="6" t="n"/>
      <c r="BI27" s="6" t="n"/>
      <c r="BJ27" s="6" t="n"/>
      <c r="BK27" s="6" t="n"/>
    </row>
    <row r="28" ht="15" customHeight="1" s="140">
      <c r="A28" s="37" t="inlineStr">
        <is>
          <t>毛观测体积Gross Observed Volume</t>
        </is>
      </c>
      <c r="B28" s="149" t="n"/>
      <c r="C28" s="149" t="n"/>
      <c r="D28" s="149" t="n"/>
      <c r="E28" s="149" t="n"/>
      <c r="F28" s="149" t="n"/>
      <c r="G28" s="149" t="n"/>
      <c r="H28" s="149" t="n"/>
      <c r="I28" s="149" t="n"/>
      <c r="J28" s="149" t="n"/>
      <c r="K28" s="149" t="n"/>
      <c r="L28" s="149" t="n"/>
      <c r="M28" s="149" t="n"/>
      <c r="N28" s="150" t="n"/>
      <c r="O28" s="71" t="inlineStr">
        <is>
          <t>m³</t>
        </is>
      </c>
      <c r="P28" s="149" t="n"/>
      <c r="Q28" s="149" t="n"/>
      <c r="R28" s="150" t="n"/>
      <c r="S28" s="157">
        <f>ROUND(S25-S26+S27,3)</f>
        <v/>
      </c>
      <c r="T28" s="149" t="n"/>
      <c r="U28" s="149" t="n"/>
      <c r="V28" s="149" t="n"/>
      <c r="W28" s="149" t="n"/>
      <c r="X28" s="150" t="n"/>
      <c r="Y28" s="157">
        <f>ROUND(Y25-Y26+Y27,3)</f>
        <v/>
      </c>
      <c r="Z28" s="149" t="n"/>
      <c r="AA28" s="149" t="n"/>
      <c r="AB28" s="149" t="n"/>
      <c r="AC28" s="149" t="n"/>
      <c r="AD28" s="150" t="n"/>
      <c r="AE28" s="157">
        <f>ROUND(AE25-AE26+AE27,3)</f>
        <v/>
      </c>
      <c r="AF28" s="149" t="n"/>
      <c r="AG28" s="149" t="n"/>
      <c r="AH28" s="149" t="n"/>
      <c r="AI28" s="149" t="n"/>
      <c r="AJ28" s="150" t="n"/>
      <c r="AK28" s="157">
        <f>ROUND(AK25-AK26+AK27,3)</f>
        <v/>
      </c>
      <c r="AL28" s="149" t="n"/>
      <c r="AM28" s="149" t="n"/>
      <c r="AN28" s="149" t="n"/>
      <c r="AO28" s="149" t="n"/>
      <c r="AP28" s="150" t="n"/>
      <c r="AQ28" s="6" t="n"/>
      <c r="AR28" s="6" t="n"/>
      <c r="AS28" s="6" t="n"/>
      <c r="AT28" s="6" t="n"/>
      <c r="AU28" s="6" t="n"/>
      <c r="AV28" s="37" t="inlineStr">
        <is>
          <t>水体积</t>
        </is>
      </c>
      <c r="AW28" s="38" t="n">
        <v>0</v>
      </c>
      <c r="AX28" s="6" t="n"/>
      <c r="AY28" s="131" t="n"/>
      <c r="AZ28" s="6" t="n"/>
      <c r="BA28" s="6" t="n"/>
      <c r="BB28" s="6" t="n"/>
      <c r="BC28" s="6" t="n"/>
      <c r="BD28" s="6" t="n"/>
      <c r="BE28" s="6" t="n"/>
      <c r="BF28" s="37" t="inlineStr">
        <is>
          <t>水体积</t>
        </is>
      </c>
      <c r="BG28" s="38" t="n">
        <v>1.452</v>
      </c>
      <c r="BH28" s="6" t="n"/>
      <c r="BI28" s="131" t="n"/>
      <c r="BJ28" s="6" t="n"/>
      <c r="BK28" s="6" t="n"/>
    </row>
    <row r="29" ht="15" customHeight="1" s="140">
      <c r="A29" s="80" t="inlineStr">
        <is>
          <t xml:space="preserve">V.C.F. Table  </t>
        </is>
      </c>
      <c r="B29" s="149" t="n"/>
      <c r="C29" s="149" t="n"/>
      <c r="D29" s="149" t="n"/>
      <c r="E29" s="149" t="n"/>
      <c r="F29" s="41" t="inlineStr">
        <is>
          <t>T-</t>
        </is>
      </c>
      <c r="G29" s="82" t="inlineStr">
        <is>
          <t>60B</t>
        </is>
      </c>
      <c r="H29" s="149" t="n"/>
      <c r="I29" s="149" t="n"/>
      <c r="J29" s="44" t="n"/>
      <c r="K29" s="149" t="n"/>
      <c r="L29" s="149" t="n"/>
      <c r="M29" s="149" t="n"/>
      <c r="N29" s="42" t="n"/>
      <c r="O29" s="71" t="inlineStr">
        <is>
          <t>-</t>
        </is>
      </c>
      <c r="P29" s="149" t="n"/>
      <c r="Q29" s="149" t="n"/>
      <c r="R29" s="150" t="n"/>
      <c r="S29" s="160" t="n">
        <v>0.9887</v>
      </c>
      <c r="T29" s="149" t="n"/>
      <c r="U29" s="149" t="n"/>
      <c r="V29" s="149" t="n"/>
      <c r="W29" s="149" t="n"/>
      <c r="X29" s="150" t="n"/>
      <c r="Y29" s="160" t="n">
        <v>0.9822</v>
      </c>
      <c r="Z29" s="149" t="n"/>
      <c r="AA29" s="149" t="n"/>
      <c r="AB29" s="149" t="n"/>
      <c r="AC29" s="149" t="n"/>
      <c r="AD29" s="150" t="n"/>
      <c r="AE29" s="160" t="n">
        <v>0.9932</v>
      </c>
      <c r="AF29" s="149" t="n"/>
      <c r="AG29" s="149" t="n"/>
      <c r="AH29" s="149" t="n"/>
      <c r="AI29" s="149" t="n"/>
      <c r="AJ29" s="150" t="n"/>
      <c r="AK29" s="160" t="n">
        <v>0.9922</v>
      </c>
      <c r="AL29" s="149" t="n"/>
      <c r="AM29" s="149" t="n"/>
      <c r="AN29" s="149" t="n"/>
      <c r="AO29" s="149" t="n"/>
      <c r="AP29" s="150" t="n"/>
      <c r="AQ29" s="6" t="n"/>
      <c r="AR29" s="6" t="n"/>
      <c r="AS29" s="6" t="n"/>
      <c r="AT29" s="6" t="n"/>
      <c r="AU29" s="6" t="n"/>
      <c r="AV29" s="6" t="n"/>
      <c r="AW29" s="6" t="n"/>
      <c r="AX29" s="6" t="n"/>
      <c r="AY29" s="6" t="n"/>
      <c r="AZ29" s="6" t="n"/>
      <c r="BA29" s="6" t="n"/>
      <c r="BB29" s="6" t="n"/>
      <c r="BC29" s="6" t="n"/>
      <c r="BD29" s="6" t="n"/>
      <c r="BE29" s="6" t="n"/>
      <c r="BF29" s="6" t="n"/>
      <c r="BG29" s="6" t="n"/>
      <c r="BH29" s="6" t="n"/>
      <c r="BI29" s="6" t="n"/>
      <c r="BJ29" s="6" t="n"/>
      <c r="BK29" s="6" t="n"/>
    </row>
    <row r="30" ht="15" customHeight="1" s="140">
      <c r="A30" s="88" t="inlineStr">
        <is>
          <t>总标准体积Gross Standard Volume</t>
        </is>
      </c>
      <c r="B30" s="89" t="n"/>
      <c r="C30" s="89" t="n"/>
      <c r="D30" s="89" t="n"/>
      <c r="E30" s="89" t="n"/>
      <c r="F30" s="89" t="n"/>
      <c r="G30" s="89" t="n"/>
      <c r="H30" s="89" t="n"/>
      <c r="I30" s="89" t="n"/>
      <c r="J30" s="89" t="n"/>
      <c r="K30" s="74" t="inlineStr">
        <is>
          <t>@</t>
        </is>
      </c>
      <c r="L30" s="90">
        <f>F31</f>
        <v/>
      </c>
      <c r="M30" s="149" t="n"/>
      <c r="N30" s="91" t="inlineStr">
        <is>
          <t>℃</t>
        </is>
      </c>
      <c r="O30" s="71" t="inlineStr">
        <is>
          <t>m³</t>
        </is>
      </c>
      <c r="P30" s="149" t="n"/>
      <c r="Q30" s="149" t="n"/>
      <c r="R30" s="150" t="n"/>
      <c r="S30" s="157">
        <f>ROUND(S28*S29,3)</f>
        <v/>
      </c>
      <c r="T30" s="149" t="n"/>
      <c r="U30" s="149" t="n"/>
      <c r="V30" s="149" t="n"/>
      <c r="W30" s="149" t="n"/>
      <c r="X30" s="150" t="n"/>
      <c r="Y30" s="157">
        <f>ROUND(Y28*Y29,3)</f>
        <v/>
      </c>
      <c r="Z30" s="149" t="n"/>
      <c r="AA30" s="149" t="n"/>
      <c r="AB30" s="149" t="n"/>
      <c r="AC30" s="149" t="n"/>
      <c r="AD30" s="150" t="n"/>
      <c r="AE30" s="157">
        <f>ROUND(AE28*AE29,3)</f>
        <v/>
      </c>
      <c r="AF30" s="149" t="n"/>
      <c r="AG30" s="149" t="n"/>
      <c r="AH30" s="149" t="n"/>
      <c r="AI30" s="149" t="n"/>
      <c r="AJ30" s="150" t="n"/>
      <c r="AK30" s="157">
        <f>ROUND(AK28*AK29,3)</f>
        <v/>
      </c>
      <c r="AL30" s="149" t="n"/>
      <c r="AM30" s="149" t="n"/>
      <c r="AN30" s="149" t="n"/>
      <c r="AO30" s="149" t="n"/>
      <c r="AP30" s="150" t="n"/>
      <c r="AQ30" s="6" t="n"/>
      <c r="AR30" s="6" t="n"/>
      <c r="AS30" s="6" t="n"/>
      <c r="AT30" s="6" t="n"/>
      <c r="AU30" s="6" t="n"/>
      <c r="AV30" s="6" t="n"/>
      <c r="AW30" s="6" t="n"/>
      <c r="AX30" s="6" t="n"/>
      <c r="AY30" s="6" t="n"/>
      <c r="AZ30" s="6" t="n"/>
      <c r="BA30" s="6" t="n"/>
      <c r="BB30" s="6" t="n"/>
      <c r="BC30" s="6" t="n"/>
      <c r="BD30" s="6" t="n"/>
      <c r="BE30" s="6" t="n"/>
      <c r="BF30" s="6" t="n"/>
      <c r="BG30" s="6" t="n"/>
      <c r="BH30" s="6" t="n"/>
      <c r="BI30" s="6" t="n"/>
      <c r="BJ30" s="6" t="n"/>
      <c r="BK30" s="6" t="n"/>
    </row>
    <row r="31" ht="15" customFormat="1" customHeight="1" s="103">
      <c r="A31" s="92" t="inlineStr">
        <is>
          <t xml:space="preserve">标准密度Density @ </t>
        </is>
      </c>
      <c r="B31" s="93" t="n"/>
      <c r="C31" s="93" t="n"/>
      <c r="D31" s="93" t="n"/>
      <c r="E31" s="93" t="n"/>
      <c r="F31" s="94" t="n">
        <v>20</v>
      </c>
      <c r="G31" s="149" t="n"/>
      <c r="H31" s="93" t="inlineStr">
        <is>
          <t>℃</t>
        </is>
      </c>
      <c r="I31" s="95" t="n"/>
      <c r="J31" s="149" t="n"/>
      <c r="K31" s="96" t="n"/>
      <c r="L31" s="96" t="n"/>
      <c r="M31" s="96" t="n"/>
      <c r="N31" s="97" t="n"/>
      <c r="O31" s="98" t="inlineStr">
        <is>
          <t>kg/m³</t>
        </is>
      </c>
      <c r="P31" s="149" t="n"/>
      <c r="Q31" s="149" t="n"/>
      <c r="R31" s="150" t="n"/>
      <c r="S31" s="161" t="n">
        <v>0.9308</v>
      </c>
      <c r="T31" s="149" t="n"/>
      <c r="U31" s="149" t="n"/>
      <c r="V31" s="149" t="n"/>
      <c r="W31" s="149" t="n"/>
      <c r="X31" s="150" t="n"/>
      <c r="Y31" s="161" t="n">
        <v>0.9308</v>
      </c>
      <c r="Z31" s="149" t="n"/>
      <c r="AA31" s="149" t="n"/>
      <c r="AB31" s="149" t="n"/>
      <c r="AC31" s="149" t="n"/>
      <c r="AD31" s="150" t="n"/>
      <c r="AE31" s="162" t="n">
        <v>0.8746</v>
      </c>
      <c r="AF31" s="149" t="n"/>
      <c r="AG31" s="149" t="n"/>
      <c r="AH31" s="149" t="n"/>
      <c r="AI31" s="149" t="n"/>
      <c r="AJ31" s="150" t="n"/>
      <c r="AK31" s="162" t="n">
        <v>0.8746</v>
      </c>
      <c r="AL31" s="149" t="n"/>
      <c r="AM31" s="149" t="n"/>
      <c r="AN31" s="149" t="n"/>
      <c r="AO31" s="149" t="n"/>
      <c r="AP31" s="150" t="n"/>
      <c r="AQ31" s="103" t="n"/>
      <c r="AR31" s="103" t="n"/>
      <c r="AS31" s="103" t="n"/>
      <c r="AT31" s="103" t="n"/>
      <c r="AU31" s="103" t="n"/>
      <c r="AV31" s="103" t="n"/>
      <c r="AW31" s="103" t="n"/>
      <c r="AX31" s="103" t="n"/>
      <c r="AY31" s="103" t="n"/>
      <c r="AZ31" s="103" t="n"/>
      <c r="BA31" s="103" t="n"/>
      <c r="BB31" s="103" t="n"/>
      <c r="BC31" s="103" t="n"/>
      <c r="BD31" s="103" t="n"/>
      <c r="BE31" s="103" t="n"/>
      <c r="BF31" s="103" t="n"/>
      <c r="BG31" s="103" t="n"/>
      <c r="BH31" s="103" t="n"/>
      <c r="BI31" s="103" t="n"/>
      <c r="BJ31" s="103" t="n"/>
      <c r="BK31" s="103" t="n"/>
    </row>
    <row r="32" ht="15" customHeight="1" s="140">
      <c r="A32" s="59" t="inlineStr">
        <is>
          <t>W.C.F. ( T56 )</t>
        </is>
      </c>
      <c r="B32" s="149" t="n"/>
      <c r="C32" s="149" t="n"/>
      <c r="D32" s="149" t="n"/>
      <c r="E32" s="149" t="n"/>
      <c r="F32" s="149" t="n"/>
      <c r="G32" s="149" t="n"/>
      <c r="H32" s="149" t="n"/>
      <c r="I32" s="149" t="n"/>
      <c r="J32" s="149" t="n"/>
      <c r="K32" s="149" t="n"/>
      <c r="L32" s="149" t="n"/>
      <c r="M32" s="149" t="n"/>
      <c r="N32" s="150" t="n"/>
      <c r="O32" s="71" t="inlineStr">
        <is>
          <t>kg/m³</t>
        </is>
      </c>
      <c r="P32" s="149" t="n"/>
      <c r="Q32" s="149" t="n"/>
      <c r="R32" s="150" t="n"/>
      <c r="S32" s="160">
        <f>S31-0.0011</f>
        <v/>
      </c>
      <c r="T32" s="149" t="n"/>
      <c r="U32" s="149" t="n"/>
      <c r="V32" s="149" t="n"/>
      <c r="W32" s="149" t="n"/>
      <c r="X32" s="150" t="n"/>
      <c r="Y32" s="160">
        <f>Y31-0.0011</f>
        <v/>
      </c>
      <c r="Z32" s="149" t="n"/>
      <c r="AA32" s="149" t="n"/>
      <c r="AB32" s="149" t="n"/>
      <c r="AC32" s="149" t="n"/>
      <c r="AD32" s="150" t="n"/>
      <c r="AE32" s="160">
        <f>AE31-0.0011</f>
        <v/>
      </c>
      <c r="AF32" s="149" t="n"/>
      <c r="AG32" s="149" t="n"/>
      <c r="AH32" s="149" t="n"/>
      <c r="AI32" s="149" t="n"/>
      <c r="AJ32" s="150" t="n"/>
      <c r="AK32" s="160">
        <f>AK31-0.0011</f>
        <v/>
      </c>
      <c r="AL32" s="149" t="n"/>
      <c r="AM32" s="149" t="n"/>
      <c r="AN32" s="149" t="n"/>
      <c r="AO32" s="149" t="n"/>
      <c r="AP32" s="150" t="n"/>
      <c r="AQ32" s="6" t="n"/>
      <c r="AR32" s="6" t="n"/>
      <c r="AS32" s="6" t="n"/>
      <c r="AT32" s="6" t="n"/>
      <c r="AU32" s="6" t="n"/>
      <c r="AV32" s="6" t="n"/>
      <c r="AW32" s="6" t="n"/>
      <c r="AX32" s="6" t="n"/>
      <c r="AY32" s="6" t="n"/>
      <c r="AZ32" s="6" t="n"/>
      <c r="BA32" s="6" t="n"/>
      <c r="BB32" s="6" t="n"/>
      <c r="BC32" s="6" t="n"/>
      <c r="BD32" s="6" t="n"/>
      <c r="BE32" s="6" t="n"/>
      <c r="BF32" s="6" t="n"/>
      <c r="BG32" s="6" t="n"/>
      <c r="BH32" s="6" t="n"/>
      <c r="BI32" s="6" t="n"/>
      <c r="BJ32" s="6" t="n"/>
      <c r="BK32" s="6" t="n"/>
    </row>
    <row r="33" ht="15" customHeight="1" s="140">
      <c r="A33" s="106" t="inlineStr">
        <is>
          <t>总重量(空气中)Total Weight（In Air）</t>
        </is>
      </c>
      <c r="B33" s="149" t="n"/>
      <c r="C33" s="149" t="n"/>
      <c r="D33" s="149" t="n"/>
      <c r="E33" s="149" t="n"/>
      <c r="F33" s="149" t="n"/>
      <c r="G33" s="149" t="n"/>
      <c r="H33" s="149" t="n"/>
      <c r="I33" s="149" t="n"/>
      <c r="J33" s="149" t="n"/>
      <c r="K33" s="149" t="n"/>
      <c r="L33" s="149" t="n"/>
      <c r="M33" s="149" t="n"/>
      <c r="N33" s="149" t="n"/>
      <c r="O33" s="43" t="inlineStr">
        <is>
          <t>MT</t>
        </is>
      </c>
      <c r="P33" s="149" t="n"/>
      <c r="Q33" s="149" t="n"/>
      <c r="R33" s="149" t="n"/>
      <c r="S33" s="157">
        <f>ROUND(S30*S32,3)</f>
        <v/>
      </c>
      <c r="T33" s="149" t="n"/>
      <c r="U33" s="149" t="n"/>
      <c r="V33" s="149" t="n"/>
      <c r="W33" s="149" t="n"/>
      <c r="X33" s="150" t="n"/>
      <c r="Y33" s="157">
        <f>ROUND(Y30*Y32,3)</f>
        <v/>
      </c>
      <c r="Z33" s="149" t="n"/>
      <c r="AA33" s="149" t="n"/>
      <c r="AB33" s="149" t="n"/>
      <c r="AC33" s="149" t="n"/>
      <c r="AD33" s="150" t="n"/>
      <c r="AE33" s="157">
        <f>ROUND(AE30*AE32,3)</f>
        <v/>
      </c>
      <c r="AF33" s="149" t="n"/>
      <c r="AG33" s="149" t="n"/>
      <c r="AH33" s="149" t="n"/>
      <c r="AI33" s="149" t="n"/>
      <c r="AJ33" s="150" t="n"/>
      <c r="AK33" s="157">
        <f>ROUND(AK30*AK32,3)</f>
        <v/>
      </c>
      <c r="AL33" s="149" t="n"/>
      <c r="AM33" s="149" t="n"/>
      <c r="AN33" s="149" t="n"/>
      <c r="AO33" s="149" t="n"/>
      <c r="AP33" s="150" t="n"/>
      <c r="AQ33" s="6" t="n"/>
      <c r="AR33" s="6" t="n"/>
      <c r="AS33" s="6" t="n"/>
      <c r="AT33" s="6" t="n"/>
      <c r="AU33" s="6" t="n"/>
      <c r="AV33" s="6" t="n"/>
      <c r="AW33" s="6" t="n"/>
      <c r="AX33" s="6" t="n"/>
      <c r="AY33" s="6" t="n"/>
      <c r="AZ33" s="6" t="n"/>
      <c r="BA33" s="6" t="n"/>
      <c r="BB33" s="6" t="n"/>
      <c r="BC33" s="6" t="n"/>
      <c r="BD33" s="6" t="n"/>
      <c r="BE33" s="6" t="n"/>
      <c r="BF33" s="6" t="n"/>
      <c r="BG33" s="6" t="n"/>
      <c r="BH33" s="6" t="n"/>
      <c r="BI33" s="6" t="n"/>
      <c r="BJ33" s="6" t="n"/>
      <c r="BK33" s="6" t="n"/>
    </row>
    <row r="34" ht="15" customHeight="1" s="140">
      <c r="A34" s="163" t="inlineStr">
        <is>
          <t>总发货重量Total Delivered Metric Tonnes (In Air )</t>
        </is>
      </c>
      <c r="B34" s="146" t="n"/>
      <c r="C34" s="146" t="n"/>
      <c r="D34" s="146" t="n"/>
      <c r="E34" s="146" t="n"/>
      <c r="F34" s="146" t="n"/>
      <c r="G34" s="146" t="n"/>
      <c r="H34" s="146" t="n"/>
      <c r="I34" s="146" t="n"/>
      <c r="J34" s="146" t="n"/>
      <c r="K34" s="146" t="n"/>
      <c r="L34" s="146" t="n"/>
      <c r="M34" s="146" t="n"/>
      <c r="N34" s="147" t="n"/>
      <c r="O34" s="45" t="inlineStr">
        <is>
          <t>MT</t>
        </is>
      </c>
      <c r="P34" s="149" t="n"/>
      <c r="Q34" s="149" t="n"/>
      <c r="R34" s="150" t="n"/>
      <c r="S34" s="157">
        <f>ROUND(ABS(S33-Y33),3)</f>
        <v/>
      </c>
      <c r="T34" s="149" t="n"/>
      <c r="U34" s="149" t="n"/>
      <c r="V34" s="149" t="n"/>
      <c r="W34" s="149" t="n"/>
      <c r="X34" s="149" t="n"/>
      <c r="Y34" s="149" t="n"/>
      <c r="Z34" s="149" t="n"/>
      <c r="AA34" s="149" t="n"/>
      <c r="AB34" s="149" t="n"/>
      <c r="AC34" s="149" t="n"/>
      <c r="AD34" s="150" t="n"/>
      <c r="AE34" s="157">
        <f>ROUND(ABS(AE33-AK33),3)</f>
        <v/>
      </c>
      <c r="AF34" s="149" t="n"/>
      <c r="AG34" s="149" t="n"/>
      <c r="AH34" s="149" t="n"/>
      <c r="AI34" s="149" t="n"/>
      <c r="AJ34" s="149" t="n"/>
      <c r="AK34" s="149" t="n"/>
      <c r="AL34" s="149" t="n"/>
      <c r="AM34" s="149" t="n"/>
      <c r="AN34" s="149" t="n"/>
      <c r="AO34" s="149" t="n"/>
      <c r="AP34" s="150" t="n"/>
      <c r="AQ34" s="6" t="n"/>
      <c r="AR34" s="6" t="n"/>
      <c r="AS34" s="6" t="n"/>
      <c r="AT34" s="6" t="n"/>
      <c r="AU34" s="6" t="n"/>
      <c r="AV34" s="6" t="n"/>
      <c r="AW34" s="6" t="n"/>
      <c r="AX34" s="6" t="n"/>
      <c r="AY34" s="6" t="n"/>
      <c r="AZ34" s="6" t="n"/>
      <c r="BA34" s="6" t="n"/>
      <c r="BB34" s="6" t="n"/>
      <c r="BC34" s="6" t="n"/>
      <c r="BD34" s="6" t="n"/>
      <c r="BE34" s="6" t="n"/>
      <c r="BF34" s="6" t="n"/>
      <c r="BG34" s="6" t="n"/>
      <c r="BH34" s="6" t="n"/>
      <c r="BI34" s="6" t="n"/>
      <c r="BJ34" s="6" t="n"/>
      <c r="BK34" s="6" t="n"/>
    </row>
    <row r="35" ht="17.1" customHeight="1" s="140">
      <c r="A35" s="114" t="n"/>
      <c r="AQ35" s="6" t="n"/>
      <c r="AR35" s="6" t="n"/>
      <c r="AS35" s="6" t="n"/>
      <c r="AT35" s="6" t="n"/>
      <c r="AU35" s="6" t="n"/>
      <c r="AV35" s="6" t="n"/>
      <c r="AW35" s="6" t="n"/>
      <c r="AX35" s="6" t="n"/>
      <c r="AY35" s="6" t="n"/>
      <c r="AZ35" s="6" t="n"/>
      <c r="BA35" s="6" t="n"/>
      <c r="BB35" s="6" t="n"/>
      <c r="BC35" s="6" t="n"/>
      <c r="BD35" s="6" t="n"/>
      <c r="BE35" s="6" t="n"/>
      <c r="BF35" s="6" t="n"/>
      <c r="BG35" s="6" t="n"/>
      <c r="BH35" s="6" t="n"/>
      <c r="BI35" s="6" t="n"/>
      <c r="BJ35" s="6" t="n"/>
      <c r="BK35" s="6" t="n"/>
    </row>
    <row r="36" ht="15.95" customFormat="1" customHeight="1" s="103">
      <c r="A36" s="115" t="inlineStr">
        <is>
          <t>总发货表观体积Gross Delivered Observed Volume ( m³ )</t>
        </is>
      </c>
      <c r="B36" s="149" t="n"/>
      <c r="C36" s="149" t="n"/>
      <c r="D36" s="149" t="n"/>
      <c r="E36" s="149" t="n"/>
      <c r="F36" s="149" t="n"/>
      <c r="G36" s="149" t="n"/>
      <c r="H36" s="149" t="n"/>
      <c r="I36" s="149" t="n"/>
      <c r="J36" s="149" t="n"/>
      <c r="K36" s="149" t="n"/>
      <c r="L36" s="149" t="n"/>
      <c r="M36" s="149" t="n"/>
      <c r="N36" s="149" t="n"/>
      <c r="O36" s="149" t="n"/>
      <c r="P36" s="149" t="n"/>
      <c r="Q36" s="149" t="n"/>
      <c r="R36" s="150" t="n"/>
      <c r="S36" s="157">
        <f>ROUND(ABS(S28-Y28),3)</f>
        <v/>
      </c>
      <c r="T36" s="149" t="n"/>
      <c r="U36" s="149" t="n"/>
      <c r="V36" s="149" t="n"/>
      <c r="W36" s="149" t="n"/>
      <c r="X36" s="149" t="n"/>
      <c r="Y36" s="149" t="n"/>
      <c r="Z36" s="149" t="n"/>
      <c r="AA36" s="149" t="n"/>
      <c r="AB36" s="149" t="n"/>
      <c r="AC36" s="149" t="n"/>
      <c r="AD36" s="150" t="n"/>
      <c r="AE36" s="164">
        <f>ROUND(ABS(AE28-AK28),3)</f>
        <v/>
      </c>
      <c r="AF36" s="149" t="n"/>
      <c r="AG36" s="149" t="n"/>
      <c r="AH36" s="149" t="n"/>
      <c r="AI36" s="149" t="n"/>
      <c r="AJ36" s="149" t="n"/>
      <c r="AK36" s="149" t="n"/>
      <c r="AL36" s="149" t="n"/>
      <c r="AM36" s="149" t="n"/>
      <c r="AN36" s="149" t="n"/>
      <c r="AO36" s="149" t="n"/>
      <c r="AP36" s="150" t="n"/>
      <c r="AQ36" s="103" t="n"/>
      <c r="AR36" s="103" t="n"/>
      <c r="AS36" s="103" t="n"/>
      <c r="AT36" s="103" t="n"/>
      <c r="AU36" s="103" t="n"/>
      <c r="AV36" s="103" t="n"/>
      <c r="AW36" s="103" t="n"/>
      <c r="AX36" s="103" t="n"/>
      <c r="AY36" s="103" t="n"/>
      <c r="AZ36" s="103" t="n"/>
      <c r="BA36" s="103" t="n"/>
      <c r="BB36" s="103" t="n"/>
      <c r="BC36" s="103" t="n"/>
      <c r="BD36" s="103" t="n"/>
      <c r="BE36" s="103" t="n"/>
      <c r="BF36" s="103" t="n"/>
      <c r="BG36" s="103" t="n"/>
      <c r="BH36" s="103" t="n"/>
      <c r="BI36" s="103" t="n"/>
      <c r="BJ36" s="103" t="n"/>
      <c r="BK36" s="103" t="n"/>
    </row>
    <row r="37" ht="15.95" customFormat="1" customHeight="1" s="103">
      <c r="A37" s="165" t="inlineStr">
        <is>
          <t>总发货标准体积Gross Delivered Standard Volume ( m³ )</t>
        </is>
      </c>
      <c r="B37" s="146" t="n"/>
      <c r="C37" s="146" t="n"/>
      <c r="D37" s="146" t="n"/>
      <c r="E37" s="146" t="n"/>
      <c r="F37" s="146" t="n"/>
      <c r="G37" s="146" t="n"/>
      <c r="H37" s="146" t="n"/>
      <c r="I37" s="146" t="n"/>
      <c r="J37" s="146" t="n"/>
      <c r="K37" s="146" t="n"/>
      <c r="L37" s="146" t="n"/>
      <c r="M37" s="146" t="n"/>
      <c r="N37" s="146" t="n"/>
      <c r="O37" s="146" t="n"/>
      <c r="P37" s="146" t="n"/>
      <c r="Q37" s="146" t="n"/>
      <c r="R37" s="147" t="n"/>
      <c r="S37" s="166">
        <f>ROUND(ABS(S30-Y30),3)</f>
        <v/>
      </c>
      <c r="T37" s="146" t="n"/>
      <c r="U37" s="146" t="n"/>
      <c r="V37" s="146" t="n"/>
      <c r="W37" s="146" t="n"/>
      <c r="X37" s="146" t="n"/>
      <c r="Y37" s="146" t="n"/>
      <c r="Z37" s="146" t="n"/>
      <c r="AA37" s="146" t="n"/>
      <c r="AB37" s="146" t="n"/>
      <c r="AC37" s="146" t="n"/>
      <c r="AD37" s="147" t="n"/>
      <c r="AE37" s="167">
        <f>ROUND(ABS(AE30-AK30),3)</f>
        <v/>
      </c>
      <c r="AF37" s="146" t="n"/>
      <c r="AG37" s="146" t="n"/>
      <c r="AH37" s="146" t="n"/>
      <c r="AI37" s="146" t="n"/>
      <c r="AJ37" s="146" t="n"/>
      <c r="AK37" s="146" t="n"/>
      <c r="AL37" s="146" t="n"/>
      <c r="AM37" s="146" t="n"/>
      <c r="AN37" s="146" t="n"/>
      <c r="AO37" s="146" t="n"/>
      <c r="AP37" s="147" t="n"/>
      <c r="AQ37" s="103" t="n"/>
      <c r="AR37" s="103" t="n"/>
      <c r="AS37" s="103" t="n"/>
      <c r="AT37" s="103" t="n"/>
      <c r="AU37" s="103" t="n"/>
      <c r="AV37" s="103" t="n"/>
      <c r="AW37" s="103" t="n"/>
      <c r="AX37" s="103" t="n"/>
      <c r="AY37" s="103" t="n"/>
      <c r="AZ37" s="103" t="n"/>
      <c r="BA37" s="103" t="n"/>
      <c r="BB37" s="103" t="n"/>
      <c r="BC37" s="103" t="n"/>
      <c r="BD37" s="103" t="n"/>
      <c r="BE37" s="103" t="n"/>
      <c r="BF37" s="103" t="n"/>
      <c r="BG37" s="103" t="n"/>
      <c r="BH37" s="103" t="n"/>
      <c r="BI37" s="103" t="n"/>
      <c r="BJ37" s="103" t="n"/>
      <c r="BK37" s="103" t="n"/>
    </row>
    <row r="38" ht="15.95" customFormat="1" customHeight="1" s="103">
      <c r="A38" s="92" t="inlineStr">
        <is>
          <t>总发货重量Total Delivered Metric Tonnes (In Air )</t>
        </is>
      </c>
      <c r="B38" s="149" t="n"/>
      <c r="C38" s="149" t="n"/>
      <c r="D38" s="149" t="n"/>
      <c r="E38" s="149" t="n"/>
      <c r="F38" s="149" t="n"/>
      <c r="G38" s="149" t="n"/>
      <c r="H38" s="149" t="n"/>
      <c r="I38" s="149" t="n"/>
      <c r="J38" s="149" t="n"/>
      <c r="K38" s="149" t="n"/>
      <c r="L38" s="149" t="n"/>
      <c r="M38" s="149" t="n"/>
      <c r="N38" s="149" t="n"/>
      <c r="O38" s="149" t="n"/>
      <c r="P38" s="149" t="n"/>
      <c r="Q38" s="149" t="n"/>
      <c r="R38" s="149" t="n"/>
      <c r="S38" s="157">
        <f>ROUND(ABS(S33-Y33),3)</f>
        <v/>
      </c>
      <c r="T38" s="149" t="n"/>
      <c r="U38" s="149" t="n"/>
      <c r="V38" s="149" t="n"/>
      <c r="W38" s="149" t="n"/>
      <c r="X38" s="149" t="n"/>
      <c r="Y38" s="149" t="n"/>
      <c r="Z38" s="149" t="n"/>
      <c r="AA38" s="149" t="n"/>
      <c r="AB38" s="149" t="n"/>
      <c r="AC38" s="149" t="n"/>
      <c r="AD38" s="150" t="n"/>
      <c r="AE38" s="164">
        <f>ROUND(ABS(AE33-AK33),3)</f>
        <v/>
      </c>
      <c r="AF38" s="149" t="n"/>
      <c r="AG38" s="149" t="n"/>
      <c r="AH38" s="149" t="n"/>
      <c r="AI38" s="149" t="n"/>
      <c r="AJ38" s="149" t="n"/>
      <c r="AK38" s="149" t="n"/>
      <c r="AL38" s="149" t="n"/>
      <c r="AM38" s="149" t="n"/>
      <c r="AN38" s="149" t="n"/>
      <c r="AO38" s="149" t="n"/>
      <c r="AP38" s="150" t="n"/>
      <c r="AQ38" s="127" t="n"/>
      <c r="AR38" s="127" t="n"/>
      <c r="AS38" s="103" t="n"/>
      <c r="AT38" s="103" t="n"/>
      <c r="AU38" s="103" t="n"/>
      <c r="AV38" s="103" t="n"/>
      <c r="AW38" s="103" t="n"/>
      <c r="AX38" s="103" t="n"/>
      <c r="AY38" s="103" t="n"/>
      <c r="AZ38" s="103" t="n"/>
      <c r="BA38" s="103" t="n"/>
      <c r="BB38" s="103" t="n"/>
      <c r="BC38" s="103" t="n"/>
      <c r="BD38" s="103" t="n"/>
      <c r="BE38" s="103" t="n"/>
      <c r="BF38" s="103" t="n"/>
      <c r="BG38" s="103" t="n"/>
      <c r="BH38" s="103" t="n"/>
      <c r="BI38" s="103" t="n"/>
      <c r="BJ38" s="103" t="n"/>
      <c r="BK38" s="103" t="n"/>
    </row>
    <row r="39" ht="49.5" customHeight="1" s="140">
      <c r="A39" s="31" t="inlineStr">
        <is>
          <t>Remarks:</t>
        </is>
      </c>
      <c r="B39" s="149" t="n"/>
      <c r="C39" s="149" t="n"/>
      <c r="D39" s="150" t="n"/>
      <c r="E39" s="128" t="n"/>
      <c r="F39" s="149" t="n"/>
      <c r="G39" s="149" t="n"/>
      <c r="H39" s="149" t="n"/>
      <c r="I39" s="149" t="n"/>
      <c r="J39" s="149" t="n"/>
      <c r="K39" s="149" t="n"/>
      <c r="L39" s="149" t="n"/>
      <c r="M39" s="149" t="n"/>
      <c r="N39" s="149" t="n"/>
      <c r="O39" s="149" t="n"/>
      <c r="P39" s="149" t="n"/>
      <c r="Q39" s="149" t="n"/>
      <c r="R39" s="149" t="n"/>
      <c r="S39" s="149" t="n"/>
      <c r="T39" s="149" t="n"/>
      <c r="U39" s="149" t="n"/>
      <c r="V39" s="149" t="n"/>
      <c r="W39" s="149" t="n"/>
      <c r="X39" s="149" t="n"/>
      <c r="Y39" s="149" t="n"/>
      <c r="Z39" s="149" t="n"/>
      <c r="AA39" s="149" t="n"/>
      <c r="AB39" s="149" t="n"/>
      <c r="AC39" s="149" t="n"/>
      <c r="AD39" s="149" t="n"/>
      <c r="AE39" s="149" t="n"/>
      <c r="AF39" s="149" t="n"/>
      <c r="AG39" s="149" t="n"/>
      <c r="AH39" s="149" t="n"/>
      <c r="AI39" s="149" t="n"/>
      <c r="AJ39" s="149" t="n"/>
      <c r="AK39" s="149" t="n"/>
      <c r="AL39" s="149" t="n"/>
      <c r="AM39" s="149" t="n"/>
      <c r="AN39" s="149" t="n"/>
      <c r="AO39" s="149" t="n"/>
      <c r="AP39" s="150" t="n"/>
      <c r="AQ39" s="6" t="n"/>
      <c r="AR39" s="6" t="n"/>
      <c r="AS39" s="6" t="n"/>
      <c r="AT39" s="6" t="n"/>
      <c r="AU39" s="6" t="n"/>
      <c r="AV39" s="6" t="n"/>
      <c r="AW39" s="6" t="n"/>
      <c r="AX39" s="6" t="n"/>
      <c r="AY39" s="6" t="n"/>
      <c r="AZ39" s="6" t="n"/>
      <c r="BA39" s="6" t="n"/>
      <c r="BB39" s="6" t="n"/>
      <c r="BC39" s="6" t="n"/>
      <c r="BD39" s="6" t="n"/>
      <c r="BE39" s="6" t="n"/>
      <c r="BF39" s="6" t="n"/>
      <c r="BG39" s="6" t="n"/>
      <c r="BH39" s="6" t="n"/>
      <c r="BI39" s="6" t="n"/>
      <c r="BJ39" s="6" t="n"/>
      <c r="BK39" s="6" t="n"/>
    </row>
    <row r="40" ht="15" customHeight="1" s="140">
      <c r="A40" s="139" t="n"/>
      <c r="B40" s="139" t="n"/>
      <c r="C40" s="139" t="n"/>
      <c r="D40" s="139" t="n"/>
      <c r="E40" s="131" t="n"/>
      <c r="F40" s="139" t="n"/>
      <c r="G40" s="6" t="n"/>
      <c r="H40" s="139" t="n"/>
      <c r="I40" s="139" t="n"/>
      <c r="J40" s="139" t="n"/>
      <c r="K40" s="139" t="n"/>
      <c r="L40" s="139" t="n"/>
      <c r="M40" s="139" t="n"/>
      <c r="N40" s="139" t="n"/>
      <c r="O40" s="139" t="n"/>
      <c r="P40" s="139" t="n"/>
      <c r="Q40" s="139" t="n"/>
      <c r="R40" s="139" t="n"/>
      <c r="S40" s="139" t="n"/>
      <c r="T40" s="139" t="n"/>
      <c r="U40" s="139" t="n"/>
      <c r="V40" s="139" t="n"/>
      <c r="W40" s="139" t="n"/>
      <c r="X40" s="139" t="n"/>
      <c r="Y40" s="139" t="n"/>
      <c r="Z40" s="139" t="n"/>
      <c r="AA40" s="139" t="n"/>
      <c r="AB40" s="139" t="n"/>
      <c r="AC40" s="139" t="n"/>
      <c r="AD40" s="139" t="n"/>
      <c r="AE40" s="139" t="n"/>
      <c r="AF40" s="139" t="n"/>
      <c r="AG40" s="139" t="n"/>
      <c r="AH40" s="139" t="n"/>
      <c r="AI40" s="139" t="n"/>
      <c r="AJ40" s="139" t="n"/>
      <c r="AK40" s="139" t="n"/>
      <c r="AL40" s="139" t="n"/>
      <c r="AM40" s="139" t="n"/>
      <c r="AN40" s="139" t="n"/>
      <c r="AO40" s="139" t="n"/>
      <c r="AP40" s="139" t="n"/>
      <c r="AQ40" s="6" t="n"/>
      <c r="AR40" s="6" t="n"/>
      <c r="AS40" s="6" t="n"/>
      <c r="AT40" s="6" t="n"/>
      <c r="AU40" s="6" t="n"/>
      <c r="AV40" s="6" t="n"/>
      <c r="AW40" s="6" t="n"/>
      <c r="AX40" s="6" t="n"/>
      <c r="AY40" s="6" t="n"/>
      <c r="AZ40" s="6" t="n"/>
      <c r="BA40" s="6" t="n"/>
      <c r="BB40" s="6" t="n"/>
      <c r="BC40" s="6" t="n"/>
      <c r="BD40" s="6" t="n"/>
      <c r="BE40" s="6" t="n"/>
      <c r="BF40" s="6" t="n"/>
      <c r="BG40" s="6" t="n"/>
      <c r="BH40" s="6" t="n"/>
      <c r="BI40" s="6" t="n"/>
      <c r="BJ40" s="6" t="n"/>
      <c r="BK40" s="6" t="n"/>
    </row>
    <row r="41" hidden="1" ht="9" customHeight="1" s="140">
      <c r="A41" s="139" t="n"/>
      <c r="B41" s="139" t="n"/>
      <c r="C41" s="139" t="n"/>
      <c r="D41" s="139" t="n"/>
      <c r="E41" s="139" t="n"/>
      <c r="F41" s="139" t="n"/>
      <c r="G41" s="139" t="n"/>
      <c r="H41" s="139" t="n"/>
      <c r="I41" s="139" t="n"/>
      <c r="J41" s="139" t="n"/>
      <c r="K41" s="139" t="n"/>
      <c r="L41" s="139" t="n"/>
      <c r="M41" s="139" t="n"/>
      <c r="N41" s="139" t="n"/>
      <c r="O41" s="139" t="n"/>
      <c r="P41" s="139" t="n"/>
      <c r="Q41" s="139" t="n"/>
      <c r="R41" s="139" t="n"/>
      <c r="S41" s="139" t="n"/>
      <c r="T41" s="139" t="n"/>
      <c r="U41" s="139" t="n"/>
      <c r="V41" s="139" t="n"/>
      <c r="W41" s="139" t="n"/>
      <c r="X41" s="139" t="n"/>
      <c r="Y41" s="139" t="n"/>
      <c r="Z41" s="139" t="n"/>
      <c r="AA41" s="139" t="n"/>
      <c r="AB41" s="139" t="n"/>
      <c r="AC41" s="139" t="n"/>
      <c r="AD41" s="139" t="n"/>
      <c r="AE41" s="139" t="n"/>
      <c r="AF41" s="139" t="n"/>
      <c r="AG41" s="139" t="n"/>
      <c r="AH41" s="139" t="n"/>
      <c r="AI41" s="139" t="n"/>
      <c r="AJ41" s="139" t="n"/>
      <c r="AK41" s="139" t="n"/>
      <c r="AL41" s="139" t="n"/>
      <c r="AM41" s="139" t="n"/>
      <c r="AN41" s="139" t="n"/>
      <c r="AO41" s="139" t="n"/>
      <c r="AP41" s="139" t="n"/>
      <c r="AQ41" s="6" t="n"/>
      <c r="AR41" s="6" t="n"/>
      <c r="AS41" s="6" t="n"/>
      <c r="AT41" s="6" t="n"/>
      <c r="AU41" s="6" t="n"/>
      <c r="AV41" s="6" t="n"/>
      <c r="AW41" s="6" t="n"/>
      <c r="AX41" s="6" t="n"/>
      <c r="AY41" s="6" t="n"/>
      <c r="AZ41" s="6" t="n"/>
      <c r="BA41" s="6" t="n"/>
      <c r="BB41" s="6" t="n"/>
      <c r="BC41" s="6" t="n"/>
      <c r="BD41" s="6" t="n"/>
      <c r="BE41" s="6" t="n"/>
      <c r="BF41" s="6" t="n"/>
      <c r="BG41" s="6" t="n"/>
      <c r="BH41" s="6" t="n"/>
      <c r="BI41" s="6" t="n"/>
      <c r="BJ41" s="6" t="n"/>
      <c r="BK41" s="6" t="n"/>
    </row>
    <row r="42" ht="17.1" customHeight="1" s="140">
      <c r="A42" s="139" t="n"/>
      <c r="B42" s="139" t="n"/>
      <c r="C42" s="132" t="n"/>
      <c r="D42" s="139" t="n"/>
      <c r="E42" s="139" t="n"/>
      <c r="F42" s="139" t="n"/>
      <c r="G42" s="139" t="n"/>
      <c r="H42" s="139" t="n"/>
      <c r="I42" s="139" t="n"/>
      <c r="J42" s="139" t="n"/>
      <c r="K42" s="139" t="n"/>
      <c r="L42" s="139" t="n"/>
      <c r="M42" s="139" t="n"/>
      <c r="N42" s="139" t="n"/>
      <c r="O42" s="139" t="n"/>
      <c r="P42" s="139" t="n"/>
      <c r="Q42" s="139" t="n"/>
      <c r="R42" s="139" t="n"/>
      <c r="S42" s="139" t="n"/>
      <c r="T42" s="139" t="n"/>
      <c r="U42" s="139" t="n"/>
      <c r="V42" s="139" t="n"/>
      <c r="W42" s="132" t="n"/>
      <c r="X42" s="139" t="n"/>
      <c r="Y42" s="139" t="n"/>
      <c r="Z42" s="139" t="n"/>
      <c r="AA42" s="139" t="n"/>
      <c r="AB42" s="139" t="n"/>
      <c r="AC42" s="139" t="n"/>
      <c r="AD42" s="139" t="n"/>
      <c r="AE42" s="139" t="n"/>
      <c r="AF42" s="139" t="n"/>
      <c r="AG42" s="139" t="n"/>
      <c r="AH42" s="139" t="n"/>
      <c r="AI42" s="139" t="n"/>
      <c r="AJ42" s="139" t="n"/>
      <c r="AK42" s="139" t="n"/>
      <c r="AL42" s="139" t="n"/>
      <c r="AM42" s="139" t="n"/>
      <c r="AN42" s="139" t="n"/>
      <c r="AO42" s="139" t="n"/>
      <c r="AP42" s="139" t="n"/>
      <c r="AQ42" s="6" t="n"/>
      <c r="AR42" s="6" t="n"/>
      <c r="AS42" s="6" t="n"/>
      <c r="AT42" s="6" t="n"/>
      <c r="AU42" s="6" t="n"/>
      <c r="AV42" s="6" t="n"/>
      <c r="AW42" s="6" t="n"/>
      <c r="AX42" s="6" t="n"/>
      <c r="AY42" s="6" t="n"/>
      <c r="AZ42" s="6" t="n"/>
      <c r="BA42" s="6" t="n"/>
      <c r="BB42" s="6" t="n"/>
      <c r="BC42" s="6" t="n"/>
      <c r="BD42" s="6" t="n"/>
      <c r="BE42" s="6" t="n"/>
      <c r="BF42" s="6" t="n"/>
      <c r="BG42" s="6" t="n"/>
      <c r="BH42" s="6" t="n"/>
      <c r="BI42" s="6" t="n"/>
      <c r="BJ42" s="6" t="n"/>
      <c r="BK42" s="6" t="n"/>
    </row>
    <row r="43" ht="14.25" customHeight="1" s="140">
      <c r="A43" s="139" t="n"/>
      <c r="B43" s="139" t="n"/>
      <c r="C43" s="133" t="inlineStr">
        <is>
          <t xml:space="preserve">计量员:          </t>
        </is>
      </c>
      <c r="D43" s="139" t="n"/>
      <c r="E43" s="139" t="n"/>
      <c r="F43" s="139" t="n"/>
      <c r="G43" s="134" t="inlineStr">
        <is>
          <t xml:space="preserve">                                       </t>
        </is>
      </c>
      <c r="O43" s="139" t="n"/>
      <c r="P43" s="139" t="n"/>
      <c r="Q43" s="139" t="n"/>
      <c r="R43" s="139" t="n"/>
      <c r="S43" s="139" t="n"/>
      <c r="T43" s="139" t="n"/>
      <c r="U43" s="139" t="n"/>
      <c r="V43" s="136" t="inlineStr">
        <is>
          <t>确认签名：</t>
        </is>
      </c>
      <c r="Z43" s="137" t="n"/>
      <c r="AA43" s="146" t="n"/>
      <c r="AB43" s="146" t="n"/>
      <c r="AC43" s="146" t="n"/>
      <c r="AD43" s="146" t="n"/>
      <c r="AE43" s="146" t="n"/>
      <c r="AF43" s="146" t="n"/>
      <c r="AG43" s="146" t="n"/>
      <c r="AH43" s="146" t="n"/>
      <c r="AI43" s="139" t="n"/>
      <c r="AJ43" s="139" t="n"/>
      <c r="AK43" s="139" t="n"/>
      <c r="AL43" s="139" t="n"/>
      <c r="AM43" s="139" t="n"/>
      <c r="AN43" s="139" t="n"/>
      <c r="AO43" s="139" t="n"/>
      <c r="AP43" s="139" t="n"/>
      <c r="AQ43" s="6" t="n"/>
      <c r="AR43" s="6" t="n"/>
      <c r="AS43" s="6" t="n"/>
      <c r="AT43" s="6" t="n"/>
      <c r="AU43" s="6" t="n"/>
      <c r="AV43" s="6" t="inlineStr">
        <is>
          <t xml:space="preserve">   </t>
        </is>
      </c>
      <c r="AW43" s="6" t="n"/>
      <c r="AX43" s="6" t="n"/>
      <c r="AY43" s="6" t="n"/>
      <c r="AZ43" s="6" t="n"/>
      <c r="BA43" s="6" t="n"/>
      <c r="BB43" s="6" t="n"/>
      <c r="BC43" s="6" t="n"/>
      <c r="BD43" s="6" t="n"/>
      <c r="BE43" s="6" t="n"/>
      <c r="BF43" s="6" t="n"/>
      <c r="BG43" s="6" t="n"/>
      <c r="BH43" s="6" t="n"/>
      <c r="BI43" s="6" t="n"/>
      <c r="BJ43" s="6" t="n"/>
      <c r="BK43" s="6" t="n"/>
    </row>
    <row r="44">
      <c r="A44" s="139" t="n"/>
      <c r="B44" s="139" t="n"/>
      <c r="C44" s="139" t="n"/>
      <c r="D44" s="139" t="n"/>
      <c r="E44" s="139" t="n"/>
      <c r="F44" s="139" t="n"/>
      <c r="G44" s="139" t="n"/>
      <c r="H44" s="139" t="n"/>
      <c r="I44" s="139" t="n"/>
      <c r="J44" s="139" t="n"/>
      <c r="K44" s="139" t="n"/>
      <c r="L44" s="139" t="n"/>
      <c r="M44" s="139" t="n"/>
      <c r="N44" s="139" t="n"/>
      <c r="O44" s="139" t="n"/>
      <c r="P44" s="139" t="n"/>
      <c r="Q44" s="139" t="n"/>
      <c r="R44" s="139" t="n"/>
      <c r="S44" s="139" t="n"/>
      <c r="T44" s="139" t="n"/>
      <c r="U44" s="139" t="n"/>
      <c r="V44" s="139" t="n"/>
      <c r="W44" s="139" t="n"/>
      <c r="X44" s="139" t="n"/>
      <c r="Y44" s="139" t="n"/>
      <c r="Z44" s="139" t="n"/>
      <c r="AA44" s="139" t="n"/>
      <c r="AB44" s="139" t="n"/>
      <c r="AC44" s="139" t="n"/>
      <c r="AD44" s="139" t="n"/>
      <c r="AE44" s="139" t="n"/>
      <c r="AF44" s="139" t="n"/>
      <c r="AG44" s="139" t="n"/>
      <c r="AH44" s="139" t="n"/>
      <c r="AI44" s="139" t="n"/>
      <c r="AJ44" s="139" t="n"/>
      <c r="AK44" s="139" t="n"/>
      <c r="AL44" s="139" t="n"/>
      <c r="AM44" s="139" t="n"/>
      <c r="AN44" s="139" t="n"/>
      <c r="AO44" s="139" t="n"/>
      <c r="AP44" s="139" t="n"/>
      <c r="AQ44" s="6" t="n"/>
      <c r="AR44" s="6" t="n"/>
      <c r="AS44" s="6" t="n"/>
      <c r="AT44" s="6" t="n"/>
      <c r="AU44" s="6" t="n"/>
      <c r="AV44" s="6" t="n"/>
      <c r="AW44" s="6" t="n"/>
      <c r="AX44" s="6" t="n"/>
      <c r="AY44" s="6" t="n"/>
      <c r="AZ44" s="6" t="n"/>
      <c r="BA44" s="6" t="n"/>
      <c r="BB44" s="6" t="n"/>
      <c r="BC44" s="6" t="n"/>
      <c r="BD44" s="6" t="n"/>
      <c r="BE44" s="6" t="n"/>
      <c r="BF44" s="6" t="n"/>
      <c r="BG44" s="6" t="n"/>
      <c r="BH44" s="6" t="n"/>
      <c r="BI44" s="6" t="n"/>
      <c r="BJ44" s="6" t="n"/>
      <c r="BK44" s="6" t="n"/>
    </row>
    <row r="45">
      <c r="A45" s="138" t="n"/>
      <c r="B45" s="139" t="n"/>
      <c r="C45" s="139" t="n"/>
      <c r="D45" s="139" t="n"/>
      <c r="E45" s="139" t="n"/>
      <c r="F45" s="139" t="n"/>
      <c r="G45" s="139" t="n"/>
      <c r="H45" s="139" t="n"/>
      <c r="I45" s="139" t="n"/>
      <c r="J45" s="139" t="n"/>
      <c r="K45" s="139" t="n"/>
      <c r="L45" s="139" t="n"/>
      <c r="M45" s="139" t="n"/>
      <c r="N45" s="139" t="n"/>
      <c r="O45" s="139" t="n"/>
      <c r="P45" s="139" t="n"/>
      <c r="Q45" s="139" t="n"/>
      <c r="R45" s="139" t="n"/>
      <c r="S45" s="139" t="n"/>
      <c r="T45" s="139" t="n"/>
      <c r="U45" s="139" t="n"/>
      <c r="V45" s="139" t="n"/>
      <c r="W45" s="139" t="n"/>
      <c r="X45" s="139" t="n"/>
      <c r="Y45" s="139" t="n"/>
      <c r="Z45" s="139" t="n"/>
      <c r="AA45" s="139" t="n"/>
      <c r="AB45" s="139" t="n"/>
      <c r="AC45" s="139" t="n"/>
      <c r="AD45" s="139" t="n"/>
      <c r="AE45" s="139" t="n"/>
      <c r="AF45" s="139" t="n"/>
      <c r="AG45" s="139" t="n"/>
      <c r="AH45" s="139" t="n"/>
      <c r="AI45" s="139" t="n"/>
      <c r="AJ45" s="139" t="n"/>
      <c r="AK45" s="139" t="n"/>
      <c r="AL45" s="139" t="n"/>
      <c r="AM45" s="139" t="n"/>
      <c r="AN45" s="139" t="n"/>
      <c r="AO45" s="139" t="n"/>
      <c r="AP45" s="139" t="n"/>
      <c r="AQ45" s="6" t="n"/>
      <c r="AR45" s="6" t="n"/>
      <c r="AS45" s="6" t="n"/>
      <c r="AT45" s="6" t="n"/>
      <c r="AU45" s="6" t="n"/>
      <c r="AV45" s="6" t="n"/>
      <c r="AW45" s="6" t="n"/>
      <c r="AX45" s="6" t="n"/>
      <c r="AY45" s="6" t="n"/>
      <c r="AZ45" s="6" t="n"/>
      <c r="BA45" s="6" t="n"/>
      <c r="BB45" s="6" t="n"/>
      <c r="BC45" s="6" t="n"/>
      <c r="BD45" s="6" t="n"/>
      <c r="BE45" s="6" t="n"/>
      <c r="BF45" s="6" t="n"/>
      <c r="BG45" s="6" t="n"/>
      <c r="BH45" s="6" t="n"/>
      <c r="BI45" s="6" t="n"/>
      <c r="BJ45" s="6" t="n"/>
      <c r="BK45" s="6" t="n"/>
    </row>
    <row r="46">
      <c r="A46" s="132" t="n"/>
      <c r="B46" s="139" t="n"/>
      <c r="C46" s="139" t="n"/>
      <c r="D46" s="139" t="n"/>
      <c r="E46" s="139" t="n"/>
      <c r="F46" s="139" t="n"/>
      <c r="G46" s="139" t="n"/>
      <c r="H46" s="139" t="n"/>
      <c r="I46" s="139" t="n"/>
      <c r="J46" s="139" t="n"/>
      <c r="K46" s="139" t="n"/>
      <c r="L46" s="139" t="n"/>
      <c r="M46" s="139" t="n"/>
      <c r="N46" s="139" t="n"/>
      <c r="O46" s="139" t="n"/>
      <c r="P46" s="139" t="n"/>
      <c r="Q46" s="139" t="n"/>
      <c r="R46" s="139" t="n"/>
      <c r="S46" s="139" t="n"/>
      <c r="T46" s="139" t="n"/>
      <c r="U46" s="139" t="n"/>
      <c r="V46" s="139" t="n"/>
      <c r="W46" s="139" t="n"/>
      <c r="X46" s="139" t="n"/>
      <c r="Y46" s="139" t="n"/>
      <c r="Z46" s="139" t="n"/>
      <c r="AA46" s="139" t="n"/>
      <c r="AB46" s="139" t="n"/>
      <c r="AC46" s="139" t="n"/>
      <c r="AD46" s="139" t="n"/>
      <c r="AE46" s="139" t="n"/>
      <c r="AF46" s="139" t="n"/>
      <c r="AG46" s="139" t="n"/>
      <c r="AH46" s="139" t="n"/>
      <c r="AI46" s="139" t="n"/>
      <c r="AJ46" s="139" t="n"/>
      <c r="AK46" s="139" t="n"/>
      <c r="AL46" s="139" t="n"/>
      <c r="AM46" s="139" t="n"/>
      <c r="AN46" s="139" t="n"/>
      <c r="AO46" s="139" t="n"/>
      <c r="AP46" s="139" t="n"/>
      <c r="AQ46" s="6" t="n"/>
      <c r="AR46" s="6" t="n"/>
      <c r="AS46" s="6" t="n"/>
      <c r="AT46" s="6" t="n"/>
      <c r="AU46" s="6" t="n"/>
      <c r="AV46" s="6" t="n"/>
      <c r="AW46" s="6" t="n"/>
      <c r="AX46" s="6" t="n"/>
      <c r="AY46" s="6" t="n"/>
      <c r="AZ46" s="6" t="n"/>
      <c r="BA46" s="6" t="n"/>
      <c r="BB46" s="6" t="n"/>
      <c r="BC46" s="6" t="n"/>
      <c r="BD46" s="6" t="n"/>
      <c r="BE46" s="6" t="n"/>
      <c r="BF46" s="6" t="n"/>
      <c r="BG46" s="6" t="n"/>
      <c r="BH46" s="6" t="n"/>
      <c r="BI46" s="6" t="n"/>
      <c r="BJ46" s="6" t="n"/>
      <c r="BK46" s="6" t="n"/>
    </row>
    <row r="47">
      <c r="A47" s="139" t="n"/>
      <c r="B47" s="139" t="n"/>
      <c r="C47" s="139" t="n"/>
      <c r="D47" s="139" t="n"/>
      <c r="E47" s="139" t="n"/>
      <c r="F47" s="139" t="n"/>
      <c r="G47" s="139" t="n"/>
      <c r="H47" s="139" t="n"/>
      <c r="I47" s="139" t="n"/>
      <c r="J47" s="139" t="n"/>
      <c r="K47" s="139" t="n"/>
      <c r="L47" s="139" t="n"/>
      <c r="M47" s="139" t="n"/>
      <c r="N47" s="139" t="n"/>
      <c r="O47" s="139" t="n"/>
      <c r="P47" s="139" t="n"/>
      <c r="Q47" s="139" t="n"/>
      <c r="R47" s="139" t="n"/>
      <c r="S47" s="139" t="n"/>
      <c r="T47" s="139" t="n"/>
      <c r="U47" s="139" t="n"/>
      <c r="V47" s="139" t="n"/>
      <c r="W47" s="139" t="n"/>
      <c r="X47" s="139" t="n"/>
      <c r="Y47" s="139" t="n"/>
      <c r="Z47" s="139" t="n"/>
      <c r="AA47" s="139" t="n"/>
      <c r="AB47" s="139" t="n"/>
      <c r="AC47" s="139" t="n"/>
      <c r="AD47" s="139" t="n"/>
      <c r="AE47" s="139" t="n"/>
      <c r="AF47" s="139" t="n"/>
      <c r="AG47" s="139" t="n"/>
      <c r="AH47" s="139" t="n"/>
      <c r="AI47" s="139" t="n"/>
      <c r="AJ47" s="139" t="n"/>
      <c r="AK47" s="139" t="n"/>
      <c r="AL47" s="139" t="n"/>
      <c r="AM47" s="139" t="n"/>
      <c r="AN47" s="139" t="n"/>
      <c r="AO47" s="139" t="n"/>
      <c r="AP47" s="139" t="n"/>
      <c r="AQ47" s="6" t="n"/>
      <c r="AR47" s="6" t="n"/>
      <c r="AS47" s="6" t="n"/>
      <c r="AT47" s="6" t="n"/>
      <c r="AU47" s="6" t="n"/>
      <c r="AV47" s="6" t="n"/>
      <c r="AW47" s="6" t="n"/>
      <c r="AX47" s="6" t="n"/>
      <c r="AY47" s="6" t="n"/>
      <c r="AZ47" s="6" t="n"/>
      <c r="BA47" s="6" t="n"/>
      <c r="BB47" s="6" t="n"/>
      <c r="BC47" s="6" t="n"/>
      <c r="BD47" s="6" t="n"/>
      <c r="BE47" s="6" t="n"/>
      <c r="BF47" s="6" t="n"/>
      <c r="BG47" s="6" t="n"/>
      <c r="BH47" s="6" t="n"/>
      <c r="BI47" s="6" t="n"/>
      <c r="BJ47" s="6" t="n"/>
      <c r="BK47" s="6" t="n"/>
    </row>
    <row r="48">
      <c r="A48" s="139" t="n"/>
      <c r="B48" s="139" t="n"/>
      <c r="C48" s="139" t="n"/>
      <c r="D48" s="139" t="n"/>
      <c r="E48" s="139" t="n"/>
      <c r="F48" s="139" t="n"/>
      <c r="G48" s="139" t="n"/>
      <c r="H48" s="139" t="n"/>
      <c r="I48" s="139" t="n"/>
      <c r="J48" s="139" t="n"/>
      <c r="K48" s="139" t="n"/>
      <c r="L48" s="139" t="n"/>
      <c r="M48" s="139" t="n"/>
      <c r="N48" s="139" t="n"/>
      <c r="O48" s="139" t="n"/>
      <c r="P48" s="139" t="n"/>
      <c r="Q48" s="139" t="n"/>
      <c r="R48" s="139" t="n"/>
      <c r="S48" s="139" t="n"/>
      <c r="T48" s="139" t="n"/>
      <c r="U48" s="139" t="n"/>
      <c r="V48" s="139" t="n"/>
      <c r="W48" s="139" t="n"/>
      <c r="X48" s="139" t="n"/>
      <c r="Y48" s="139" t="n"/>
      <c r="Z48" s="139" t="n"/>
      <c r="AA48" s="139" t="n"/>
      <c r="AB48" s="139" t="n"/>
      <c r="AC48" s="139" t="n"/>
      <c r="AD48" s="139" t="n"/>
      <c r="AE48" s="139" t="n"/>
      <c r="AF48" s="139" t="n"/>
      <c r="AG48" s="139" t="n"/>
      <c r="AH48" s="139" t="n"/>
      <c r="AI48" s="139" t="n"/>
      <c r="AJ48" s="139" t="n"/>
      <c r="AK48" s="139" t="n"/>
      <c r="AL48" s="139" t="n"/>
      <c r="AM48" s="139" t="n"/>
      <c r="AN48" s="139" t="n"/>
      <c r="AO48" s="139" t="n"/>
      <c r="AP48" s="139" t="n"/>
      <c r="AQ48" s="6" t="n"/>
      <c r="AR48" s="6" t="n"/>
      <c r="AS48" s="6" t="n"/>
      <c r="AT48" s="6" t="n"/>
      <c r="AU48" s="6" t="n"/>
      <c r="AV48" s="6" t="n"/>
      <c r="AW48" s="6" t="n"/>
      <c r="AX48" s="6" t="n"/>
      <c r="AY48" s="6" t="n"/>
      <c r="AZ48" s="6" t="n"/>
      <c r="BA48" s="6" t="n"/>
      <c r="BB48" s="6" t="n"/>
      <c r="BC48" s="6" t="n"/>
      <c r="BD48" s="6" t="n"/>
      <c r="BE48" s="6" t="n"/>
      <c r="BF48" s="6" t="n"/>
      <c r="BG48" s="6" t="n"/>
      <c r="BH48" s="6" t="n"/>
      <c r="BI48" s="6" t="n"/>
      <c r="BJ48" s="6" t="n"/>
      <c r="BK48" s="6" t="n"/>
    </row>
  </sheetData>
  <mergeCells count="181">
    <mergeCell ref="AK25:AP25"/>
    <mergeCell ref="AY12:AZ12"/>
    <mergeCell ref="G43:N43"/>
    <mergeCell ref="A1:AP1"/>
    <mergeCell ref="Y14:AD14"/>
    <mergeCell ref="A12:N13"/>
    <mergeCell ref="S38:AD38"/>
    <mergeCell ref="S28:X28"/>
    <mergeCell ref="BF3:BF4"/>
    <mergeCell ref="Y17:AD17"/>
    <mergeCell ref="Y22:AD22"/>
    <mergeCell ref="O14:R14"/>
    <mergeCell ref="AK29:AP29"/>
    <mergeCell ref="O23:R23"/>
    <mergeCell ref="AE29:AJ29"/>
    <mergeCell ref="Y28:AD28"/>
    <mergeCell ref="AE13:AJ13"/>
    <mergeCell ref="AK31:AP31"/>
    <mergeCell ref="AE30:AJ30"/>
    <mergeCell ref="O15:R15"/>
    <mergeCell ref="S29:X29"/>
    <mergeCell ref="AE15:AJ15"/>
    <mergeCell ref="A26:N26"/>
    <mergeCell ref="Y32:AD32"/>
    <mergeCell ref="S31:X31"/>
    <mergeCell ref="AK23:AP23"/>
    <mergeCell ref="AK32:AP32"/>
    <mergeCell ref="A23:N23"/>
    <mergeCell ref="O32:R32"/>
    <mergeCell ref="AV9:AW11"/>
    <mergeCell ref="S21:X21"/>
    <mergeCell ref="O26:R26"/>
    <mergeCell ref="AE32:AJ32"/>
    <mergeCell ref="Y24:AD24"/>
    <mergeCell ref="O16:R16"/>
    <mergeCell ref="AY25:AZ25"/>
    <mergeCell ref="O25:R25"/>
    <mergeCell ref="AK18:AP18"/>
    <mergeCell ref="BI22:BJ22"/>
    <mergeCell ref="O27:R27"/>
    <mergeCell ref="G9:T9"/>
    <mergeCell ref="Z43:AH43"/>
    <mergeCell ref="AS3:AU4"/>
    <mergeCell ref="A34:N34"/>
    <mergeCell ref="BI12:BJ12"/>
    <mergeCell ref="AE33:AJ33"/>
    <mergeCell ref="O17:R17"/>
    <mergeCell ref="Y19:AD19"/>
    <mergeCell ref="AS5:AU6"/>
    <mergeCell ref="AE17:AJ17"/>
    <mergeCell ref="S37:AD37"/>
    <mergeCell ref="Y16:AD16"/>
    <mergeCell ref="S19:X19"/>
    <mergeCell ref="Y25:AD25"/>
    <mergeCell ref="AK16:AP16"/>
    <mergeCell ref="AE19:AJ19"/>
    <mergeCell ref="AE38:AP38"/>
    <mergeCell ref="V43:Y43"/>
    <mergeCell ref="AE28:AJ28"/>
    <mergeCell ref="Y18:AD18"/>
    <mergeCell ref="A3:AP3"/>
    <mergeCell ref="AK22:AP22"/>
    <mergeCell ref="BF20:BG21"/>
    <mergeCell ref="S30:X30"/>
    <mergeCell ref="O12:R13"/>
    <mergeCell ref="L30:M30"/>
    <mergeCell ref="AE37:AP37"/>
    <mergeCell ref="AF9:AP9"/>
    <mergeCell ref="A21:N21"/>
    <mergeCell ref="AV5:AV6"/>
    <mergeCell ref="BF5:BF6"/>
    <mergeCell ref="F31:G31"/>
    <mergeCell ref="O29:R29"/>
    <mergeCell ref="S22:X22"/>
    <mergeCell ref="A32:N32"/>
    <mergeCell ref="A14:N14"/>
    <mergeCell ref="A29:E29"/>
    <mergeCell ref="O31:R31"/>
    <mergeCell ref="AE31:AJ31"/>
    <mergeCell ref="AK13:AP13"/>
    <mergeCell ref="Y15:AD15"/>
    <mergeCell ref="A36:R36"/>
    <mergeCell ref="O21:R21"/>
    <mergeCell ref="BI25:BJ25"/>
    <mergeCell ref="BF9:BG11"/>
    <mergeCell ref="AE21:AJ21"/>
    <mergeCell ref="BC7:BE7"/>
    <mergeCell ref="Y21:AD21"/>
    <mergeCell ref="AK15:AP15"/>
    <mergeCell ref="AK24:AP24"/>
    <mergeCell ref="AK33:AP33"/>
    <mergeCell ref="A24:N24"/>
    <mergeCell ref="AE23:AJ23"/>
    <mergeCell ref="Y26:AD26"/>
    <mergeCell ref="A37:R37"/>
    <mergeCell ref="AK26:AP26"/>
    <mergeCell ref="AY22:AZ22"/>
    <mergeCell ref="S34:AD34"/>
    <mergeCell ref="S24:X24"/>
    <mergeCell ref="S33:X33"/>
    <mergeCell ref="A16:N16"/>
    <mergeCell ref="A39:D39"/>
    <mergeCell ref="E39:AP39"/>
    <mergeCell ref="A25:N25"/>
    <mergeCell ref="Y27:AD27"/>
    <mergeCell ref="O19:R19"/>
    <mergeCell ref="O34:R34"/>
    <mergeCell ref="S36:AD36"/>
    <mergeCell ref="O28:R28"/>
    <mergeCell ref="G29:I29"/>
    <mergeCell ref="A18:N18"/>
    <mergeCell ref="S20:AD20"/>
    <mergeCell ref="Y33:AD33"/>
    <mergeCell ref="O30:R30"/>
    <mergeCell ref="AE27:AJ27"/>
    <mergeCell ref="A35:AP35"/>
    <mergeCell ref="BI15:BJ15"/>
    <mergeCell ref="O20:R20"/>
    <mergeCell ref="S12:AD12"/>
    <mergeCell ref="O22:R22"/>
    <mergeCell ref="B2:AO2"/>
    <mergeCell ref="A20:N20"/>
    <mergeCell ref="AK28:AP28"/>
    <mergeCell ref="AE22:AJ22"/>
    <mergeCell ref="AV3:AV4"/>
    <mergeCell ref="AK30:AP30"/>
    <mergeCell ref="AE18:AJ18"/>
    <mergeCell ref="Y29:AD29"/>
    <mergeCell ref="S14:X14"/>
    <mergeCell ref="BF22:BG22"/>
    <mergeCell ref="AK14:AP14"/>
    <mergeCell ref="S23:X23"/>
    <mergeCell ref="A15:N15"/>
    <mergeCell ref="AE14:AJ14"/>
    <mergeCell ref="AV22:AW22"/>
    <mergeCell ref="S13:X13"/>
    <mergeCell ref="Y31:AD31"/>
    <mergeCell ref="AK21:AP21"/>
    <mergeCell ref="AV12:AW12"/>
    <mergeCell ref="AS7:AU7"/>
    <mergeCell ref="BF12:BG12"/>
    <mergeCell ref="G7:T7"/>
    <mergeCell ref="S15:X15"/>
    <mergeCell ref="Y13:AD13"/>
    <mergeCell ref="J29:M29"/>
    <mergeCell ref="O24:R24"/>
    <mergeCell ref="O18:R18"/>
    <mergeCell ref="O33:R33"/>
    <mergeCell ref="AE34:AP34"/>
    <mergeCell ref="AE24:AJ24"/>
    <mergeCell ref="A27:N27"/>
    <mergeCell ref="AV20:AW21"/>
    <mergeCell ref="A38:R38"/>
    <mergeCell ref="Y23:AD23"/>
    <mergeCell ref="S32:X32"/>
    <mergeCell ref="S26:X26"/>
    <mergeCell ref="AK27:AP27"/>
    <mergeCell ref="AE36:AP36"/>
    <mergeCell ref="A33:N33"/>
    <mergeCell ref="AE26:AJ26"/>
    <mergeCell ref="S16:X16"/>
    <mergeCell ref="AK17:AP17"/>
    <mergeCell ref="BC3:BE4"/>
    <mergeCell ref="AE20:AP20"/>
    <mergeCell ref="S25:X25"/>
    <mergeCell ref="A17:N17"/>
    <mergeCell ref="AE16:AJ16"/>
    <mergeCell ref="A22:N22"/>
    <mergeCell ref="AE25:AJ25"/>
    <mergeCell ref="AF7:AP7"/>
    <mergeCell ref="S18:X18"/>
    <mergeCell ref="AK19:AP19"/>
    <mergeCell ref="S27:X27"/>
    <mergeCell ref="BC5:BE6"/>
    <mergeCell ref="A19:N19"/>
    <mergeCell ref="AY15:AZ15"/>
    <mergeCell ref="I31:J31"/>
    <mergeCell ref="A28:N28"/>
    <mergeCell ref="S17:X17"/>
    <mergeCell ref="Y30:AD30"/>
    <mergeCell ref="AE12:AP12"/>
  </mergeCells>
  <dataValidations count="1">
    <dataValidation sqref="AV7" showDropDown="0" showInputMessage="1" showErrorMessage="1" allowBlank="1" type="list">
      <formula1>"是,否"</formula1>
    </dataValidation>
  </dataValidations>
  <pageMargins left="0.25" right="0.25" top="0.4" bottom="0.25" header="0.3" footer="0.3"/>
  <pageSetup orientation="landscape" paperSize="9" fitToHeight="1" fitToWidth="1" horizontalDpi="600" verticalDpi="600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l1889</dc:creator>
  <dcterms:created xmlns:dcterms="http://purl.org/dc/terms/" xmlns:xsi="http://www.w3.org/2001/XMLSchema-instance" xsi:type="dcterms:W3CDTF">2026-07-28T03:15:00Z</dcterms:created>
  <dcterms:modified xmlns:dcterms="http://purl.org/dc/terms/" xmlns:xsi="http://www.w3.org/2001/XMLSchema-instance" xsi:type="dcterms:W3CDTF">2026-07-28T05:39:30Z</dcterms:modified>
  <cp:lastModifiedBy>陆明良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FF040466CB9E46328D252B0AED474415_11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1</vt:i4>
  </property>
</Properties>
</file>